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коньков_26.11.2025\Согласование в 1 С_27.11.2025\"/>
    </mc:Choice>
  </mc:AlternateContent>
  <xr:revisionPtr revIDLastSave="0" documentId="8_{E2C9C7DF-5C36-43F6-BBED-962029F036A3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НМЦД'!$A$1:$K$180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9" i="2" l="1"/>
  <c r="H169" i="2"/>
  <c r="F167" i="2"/>
  <c r="F166" i="2" s="1"/>
  <c r="E167" i="2"/>
  <c r="E166" i="2" s="1"/>
  <c r="D167" i="2"/>
  <c r="D166" i="2" s="1"/>
  <c r="I166" i="2" s="1"/>
  <c r="I164" i="2"/>
  <c r="K164" i="2" s="1"/>
  <c r="H164" i="2"/>
  <c r="F162" i="2"/>
  <c r="F161" i="2" s="1"/>
  <c r="E162" i="2"/>
  <c r="E161" i="2" s="1"/>
  <c r="D162" i="2"/>
  <c r="D161" i="2" s="1"/>
  <c r="I159" i="2"/>
  <c r="G159" i="2" s="1"/>
  <c r="H159" i="2"/>
  <c r="F157" i="2"/>
  <c r="F156" i="2" s="1"/>
  <c r="E157" i="2"/>
  <c r="E156" i="2" s="1"/>
  <c r="D157" i="2"/>
  <c r="D156" i="2" s="1"/>
  <c r="I154" i="2"/>
  <c r="K154" i="2" s="1"/>
  <c r="H154" i="2"/>
  <c r="G154" i="2"/>
  <c r="F152" i="2"/>
  <c r="F151" i="2" s="1"/>
  <c r="E152" i="2"/>
  <c r="E151" i="2" s="1"/>
  <c r="D152" i="2"/>
  <c r="D151" i="2" s="1"/>
  <c r="I149" i="2"/>
  <c r="K149" i="2" s="1"/>
  <c r="H149" i="2"/>
  <c r="F147" i="2"/>
  <c r="F146" i="2" s="1"/>
  <c r="E147" i="2"/>
  <c r="E146" i="2" s="1"/>
  <c r="D147" i="2"/>
  <c r="D146" i="2" s="1"/>
  <c r="I144" i="2"/>
  <c r="K144" i="2" s="1"/>
  <c r="H144" i="2"/>
  <c r="F142" i="2"/>
  <c r="F141" i="2" s="1"/>
  <c r="E142" i="2"/>
  <c r="E141" i="2" s="1"/>
  <c r="D142" i="2"/>
  <c r="D141" i="2" s="1"/>
  <c r="I139" i="2"/>
  <c r="K139" i="2" s="1"/>
  <c r="H139" i="2"/>
  <c r="F137" i="2"/>
  <c r="F136" i="2" s="1"/>
  <c r="E137" i="2"/>
  <c r="E136" i="2" s="1"/>
  <c r="D137" i="2"/>
  <c r="D136" i="2" s="1"/>
  <c r="I134" i="2"/>
  <c r="K134" i="2" s="1"/>
  <c r="H134" i="2"/>
  <c r="F132" i="2"/>
  <c r="F131" i="2" s="1"/>
  <c r="E132" i="2"/>
  <c r="E131" i="2" s="1"/>
  <c r="D132" i="2"/>
  <c r="D131" i="2" s="1"/>
  <c r="I129" i="2"/>
  <c r="H129" i="2"/>
  <c r="F127" i="2"/>
  <c r="F126" i="2" s="1"/>
  <c r="E127" i="2"/>
  <c r="E126" i="2" s="1"/>
  <c r="D127" i="2"/>
  <c r="D126" i="2" s="1"/>
  <c r="I124" i="2"/>
  <c r="K124" i="2" s="1"/>
  <c r="H124" i="2"/>
  <c r="F122" i="2"/>
  <c r="F121" i="2" s="1"/>
  <c r="E122" i="2"/>
  <c r="E121" i="2" s="1"/>
  <c r="D122" i="2"/>
  <c r="D121" i="2" s="1"/>
  <c r="I119" i="2"/>
  <c r="G119" i="2" s="1"/>
  <c r="H119" i="2"/>
  <c r="F117" i="2"/>
  <c r="F116" i="2" s="1"/>
  <c r="E117" i="2"/>
  <c r="E116" i="2" s="1"/>
  <c r="D117" i="2"/>
  <c r="D116" i="2" s="1"/>
  <c r="I114" i="2"/>
  <c r="K114" i="2" s="1"/>
  <c r="H114" i="2"/>
  <c r="F112" i="2"/>
  <c r="F111" i="2" s="1"/>
  <c r="E112" i="2"/>
  <c r="E111" i="2" s="1"/>
  <c r="D112" i="2"/>
  <c r="D111" i="2" s="1"/>
  <c r="I109" i="2"/>
  <c r="K109" i="2" s="1"/>
  <c r="H109" i="2"/>
  <c r="F107" i="2"/>
  <c r="F106" i="2" s="1"/>
  <c r="E107" i="2"/>
  <c r="E106" i="2" s="1"/>
  <c r="D107" i="2"/>
  <c r="D106" i="2" s="1"/>
  <c r="I104" i="2"/>
  <c r="G104" i="2" s="1"/>
  <c r="H104" i="2"/>
  <c r="F102" i="2"/>
  <c r="F101" i="2" s="1"/>
  <c r="E102" i="2"/>
  <c r="E101" i="2" s="1"/>
  <c r="D102" i="2"/>
  <c r="D101" i="2" s="1"/>
  <c r="F97" i="2"/>
  <c r="F96" i="2" s="1"/>
  <c r="E97" i="2"/>
  <c r="E96" i="2" s="1"/>
  <c r="D97" i="2"/>
  <c r="D96" i="2" s="1"/>
  <c r="F92" i="2"/>
  <c r="F91" i="2" s="1"/>
  <c r="E92" i="2"/>
  <c r="E91" i="2" s="1"/>
  <c r="D92" i="2"/>
  <c r="D91" i="2" s="1"/>
  <c r="F87" i="2"/>
  <c r="F86" i="2" s="1"/>
  <c r="E87" i="2"/>
  <c r="E86" i="2" s="1"/>
  <c r="D87" i="2"/>
  <c r="D86" i="2" s="1"/>
  <c r="F82" i="2"/>
  <c r="F81" i="2" s="1"/>
  <c r="E82" i="2"/>
  <c r="E81" i="2" s="1"/>
  <c r="D82" i="2"/>
  <c r="D81" i="2" s="1"/>
  <c r="F77" i="2"/>
  <c r="F76" i="2" s="1"/>
  <c r="E77" i="2"/>
  <c r="E76" i="2" s="1"/>
  <c r="D77" i="2"/>
  <c r="D76" i="2" s="1"/>
  <c r="F72" i="2"/>
  <c r="F71" i="2" s="1"/>
  <c r="E72" i="2"/>
  <c r="E71" i="2" s="1"/>
  <c r="D72" i="2"/>
  <c r="D71" i="2" s="1"/>
  <c r="F67" i="2"/>
  <c r="F66" i="2" s="1"/>
  <c r="E67" i="2"/>
  <c r="E66" i="2" s="1"/>
  <c r="D67" i="2"/>
  <c r="D66" i="2" s="1"/>
  <c r="F62" i="2"/>
  <c r="F61" i="2" s="1"/>
  <c r="E62" i="2"/>
  <c r="E61" i="2" s="1"/>
  <c r="D62" i="2"/>
  <c r="D61" i="2" s="1"/>
  <c r="F57" i="2"/>
  <c r="F56" i="2" s="1"/>
  <c r="E57" i="2"/>
  <c r="E56" i="2" s="1"/>
  <c r="D57" i="2"/>
  <c r="D56" i="2" s="1"/>
  <c r="F52" i="2"/>
  <c r="F51" i="2" s="1"/>
  <c r="E52" i="2"/>
  <c r="E51" i="2" s="1"/>
  <c r="D52" i="2"/>
  <c r="D51" i="2" s="1"/>
  <c r="F47" i="2"/>
  <c r="F46" i="2" s="1"/>
  <c r="E47" i="2"/>
  <c r="E46" i="2" s="1"/>
  <c r="D47" i="2"/>
  <c r="D46" i="2" s="1"/>
  <c r="F42" i="2"/>
  <c r="F41" i="2" s="1"/>
  <c r="E42" i="2"/>
  <c r="E41" i="2" s="1"/>
  <c r="D42" i="2"/>
  <c r="D41" i="2" s="1"/>
  <c r="F37" i="2"/>
  <c r="F36" i="2" s="1"/>
  <c r="E37" i="2"/>
  <c r="E36" i="2" s="1"/>
  <c r="D37" i="2"/>
  <c r="D36" i="2" s="1"/>
  <c r="F32" i="2"/>
  <c r="F31" i="2" s="1"/>
  <c r="E32" i="2"/>
  <c r="E31" i="2" s="1"/>
  <c r="D32" i="2"/>
  <c r="D31" i="2" s="1"/>
  <c r="F27" i="2"/>
  <c r="F26" i="2" s="1"/>
  <c r="E27" i="2"/>
  <c r="E26" i="2" s="1"/>
  <c r="D27" i="2"/>
  <c r="D26" i="2" s="1"/>
  <c r="F22" i="2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99" i="2"/>
  <c r="K99" i="2" s="1"/>
  <c r="K97" i="2" s="1"/>
  <c r="H99" i="2"/>
  <c r="I94" i="2"/>
  <c r="K94" i="2" s="1"/>
  <c r="K92" i="2" s="1"/>
  <c r="H94" i="2"/>
  <c r="G94" i="2"/>
  <c r="I89" i="2"/>
  <c r="K89" i="2" s="1"/>
  <c r="K87" i="2" s="1"/>
  <c r="H89" i="2"/>
  <c r="I84" i="2"/>
  <c r="K84" i="2" s="1"/>
  <c r="K82" i="2" s="1"/>
  <c r="H84" i="2"/>
  <c r="I79" i="2"/>
  <c r="K79" i="2" s="1"/>
  <c r="K77" i="2" s="1"/>
  <c r="H79" i="2"/>
  <c r="I74" i="2"/>
  <c r="K74" i="2" s="1"/>
  <c r="K72" i="2" s="1"/>
  <c r="H74" i="2"/>
  <c r="I69" i="2"/>
  <c r="K69" i="2" s="1"/>
  <c r="K67" i="2" s="1"/>
  <c r="H69" i="2"/>
  <c r="I64" i="2"/>
  <c r="K64" i="2" s="1"/>
  <c r="K62" i="2" s="1"/>
  <c r="H64" i="2"/>
  <c r="I59" i="2"/>
  <c r="K59" i="2" s="1"/>
  <c r="K57" i="2" s="1"/>
  <c r="H59" i="2"/>
  <c r="I54" i="2"/>
  <c r="K54" i="2" s="1"/>
  <c r="K52" i="2" s="1"/>
  <c r="H54" i="2"/>
  <c r="I49" i="2"/>
  <c r="K49" i="2" s="1"/>
  <c r="K47" i="2" s="1"/>
  <c r="H49" i="2"/>
  <c r="I44" i="2"/>
  <c r="K44" i="2" s="1"/>
  <c r="K42" i="2" s="1"/>
  <c r="H44" i="2"/>
  <c r="I39" i="2"/>
  <c r="K39" i="2" s="1"/>
  <c r="K37" i="2" s="1"/>
  <c r="H39" i="2"/>
  <c r="I34" i="2"/>
  <c r="K34" i="2" s="1"/>
  <c r="K32" i="2" s="1"/>
  <c r="H34" i="2"/>
  <c r="I29" i="2"/>
  <c r="K29" i="2" s="1"/>
  <c r="K27" i="2" s="1"/>
  <c r="H29" i="2"/>
  <c r="I24" i="2"/>
  <c r="G24" i="2" s="1"/>
  <c r="H24" i="2"/>
  <c r="I14" i="2"/>
  <c r="K14" i="2" s="1"/>
  <c r="K12" i="2" s="1"/>
  <c r="G149" i="2" l="1"/>
  <c r="I106" i="2"/>
  <c r="I107" i="2" s="1"/>
  <c r="G39" i="2"/>
  <c r="I111" i="2"/>
  <c r="I146" i="2"/>
  <c r="I147" i="2" s="1"/>
  <c r="G134" i="2"/>
  <c r="I121" i="2"/>
  <c r="I122" i="2" s="1"/>
  <c r="G114" i="2"/>
  <c r="G164" i="2"/>
  <c r="I156" i="2"/>
  <c r="I157" i="2" s="1"/>
  <c r="I141" i="2"/>
  <c r="I142" i="2" s="1"/>
  <c r="I136" i="2"/>
  <c r="I137" i="2" s="1"/>
  <c r="G139" i="2"/>
  <c r="I131" i="2"/>
  <c r="I132" i="2" s="1"/>
  <c r="G124" i="2"/>
  <c r="G109" i="2"/>
  <c r="I126" i="2"/>
  <c r="I127" i="2" s="1"/>
  <c r="I112" i="2"/>
  <c r="I151" i="2"/>
  <c r="I152" i="2" s="1"/>
  <c r="G144" i="2"/>
  <c r="K169" i="2"/>
  <c r="K167" i="2" s="1"/>
  <c r="G169" i="2"/>
  <c r="I116" i="2"/>
  <c r="I117" i="2" s="1"/>
  <c r="K129" i="2"/>
  <c r="K127" i="2" s="1"/>
  <c r="K126" i="2" s="1"/>
  <c r="G129" i="2"/>
  <c r="I161" i="2"/>
  <c r="I162" i="2" s="1"/>
  <c r="I101" i="2"/>
  <c r="I102" i="2" s="1"/>
  <c r="I167" i="2"/>
  <c r="K112" i="2"/>
  <c r="K111" i="2" s="1"/>
  <c r="K142" i="2"/>
  <c r="K141" i="2" s="1"/>
  <c r="K147" i="2"/>
  <c r="K146" i="2" s="1"/>
  <c r="K162" i="2"/>
  <c r="K161" i="2" s="1"/>
  <c r="K132" i="2"/>
  <c r="K131" i="2" s="1"/>
  <c r="K107" i="2"/>
  <c r="K106" i="2" s="1"/>
  <c r="K122" i="2"/>
  <c r="K121" i="2" s="1"/>
  <c r="K137" i="2"/>
  <c r="K136" i="2" s="1"/>
  <c r="K152" i="2"/>
  <c r="K151" i="2" s="1"/>
  <c r="K159" i="2"/>
  <c r="K119" i="2"/>
  <c r="K104" i="2"/>
  <c r="K24" i="2"/>
  <c r="K22" i="2" s="1"/>
  <c r="I96" i="2"/>
  <c r="I97" i="2" s="1"/>
  <c r="G74" i="2"/>
  <c r="I91" i="2"/>
  <c r="I92" i="2" s="1"/>
  <c r="G84" i="2"/>
  <c r="G79" i="2"/>
  <c r="K96" i="2"/>
  <c r="I86" i="2"/>
  <c r="I87" i="2" s="1"/>
  <c r="G89" i="2"/>
  <c r="G99" i="2"/>
  <c r="K91" i="2"/>
  <c r="I46" i="2"/>
  <c r="I47" i="2" s="1"/>
  <c r="I66" i="2"/>
  <c r="I67" i="2" s="1"/>
  <c r="I81" i="2"/>
  <c r="I82" i="2" s="1"/>
  <c r="I71" i="2"/>
  <c r="I72" i="2" s="1"/>
  <c r="G54" i="2"/>
  <c r="K86" i="2"/>
  <c r="I61" i="2"/>
  <c r="I62" i="2" s="1"/>
  <c r="I76" i="2"/>
  <c r="I77" i="2" s="1"/>
  <c r="I31" i="2"/>
  <c r="I32" i="2" s="1"/>
  <c r="K81" i="2"/>
  <c r="I41" i="2"/>
  <c r="I42" i="2" s="1"/>
  <c r="I56" i="2"/>
  <c r="I57" i="2" s="1"/>
  <c r="G29" i="2"/>
  <c r="G44" i="2"/>
  <c r="G59" i="2"/>
  <c r="I51" i="2"/>
  <c r="I52" i="2" s="1"/>
  <c r="G69" i="2"/>
  <c r="K66" i="2"/>
  <c r="K71" i="2"/>
  <c r="K76" i="2"/>
  <c r="I36" i="2"/>
  <c r="I37" i="2" s="1"/>
  <c r="G64" i="2"/>
  <c r="K61" i="2"/>
  <c r="K51" i="2"/>
  <c r="K56" i="2"/>
  <c r="G49" i="2"/>
  <c r="K36" i="2"/>
  <c r="K41" i="2"/>
  <c r="K46" i="2"/>
  <c r="I26" i="2"/>
  <c r="I27" i="2" s="1"/>
  <c r="G34" i="2"/>
  <c r="K31" i="2"/>
  <c r="I21" i="2"/>
  <c r="I22" i="2" s="1"/>
  <c r="K26" i="2"/>
  <c r="K21" i="2" l="1"/>
  <c r="K166" i="2"/>
  <c r="K117" i="2"/>
  <c r="K116" i="2" s="1"/>
  <c r="K157" i="2"/>
  <c r="K156" i="2" s="1"/>
  <c r="K102" i="2"/>
  <c r="K101" i="2" s="1"/>
  <c r="I19" i="2"/>
  <c r="K19" i="2" s="1"/>
  <c r="K17" i="2" s="1"/>
  <c r="H19" i="2"/>
  <c r="D16" i="2"/>
  <c r="D11" i="2"/>
  <c r="G19" i="2" l="1"/>
  <c r="K16" i="2"/>
  <c r="K174" i="2"/>
  <c r="K172" i="2" s="1"/>
  <c r="I16" i="2"/>
  <c r="I17" i="2" s="1"/>
  <c r="K11" i="2"/>
  <c r="G14" i="2"/>
  <c r="H14" i="2"/>
  <c r="K171" i="2" l="1"/>
  <c r="E11" i="2"/>
  <c r="I11" i="2" s="1"/>
  <c r="I12" i="2" s="1"/>
</calcChain>
</file>

<file path=xl/sharedStrings.xml><?xml version="1.0" encoding="utf-8"?>
<sst xmlns="http://schemas.openxmlformats.org/spreadsheetml/2006/main" count="783" uniqueCount="66">
  <si>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</si>
  <si>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</si>
  <si>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</si>
  <si>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</si>
  <si>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</si>
  <si>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</si>
  <si>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</si>
  <si>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</si>
  <si>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</si>
  <si>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</si>
  <si>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</si>
  <si>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</si>
  <si>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</si>
  <si>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</si>
  <si>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</si>
  <si>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</si>
  <si>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</si>
  <si>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</si>
  <si>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</si>
  <si>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</si>
  <si>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</si>
  <si>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</si>
  <si>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</si>
  <si>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</si>
  <si>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</si>
  <si>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</si>
  <si>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</si>
  <si>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</si>
  <si>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Пара</t>
  </si>
  <si>
    <t>Коньки мужские
размер 29</t>
  </si>
  <si>
    <t>Коньки мужские
размер 30</t>
  </si>
  <si>
    <t>Коньки мужские
размер 31</t>
  </si>
  <si>
    <t>Коньки мужские
размер 32</t>
  </si>
  <si>
    <t>Коньки мужские
размер 33</t>
  </si>
  <si>
    <t>Коньки мужские
размер 34</t>
  </si>
  <si>
    <t>Коньки мужские
размер 35</t>
  </si>
  <si>
    <t>Коньки мужские
размер 36</t>
  </si>
  <si>
    <t>Коньки мужские
размер 37</t>
  </si>
  <si>
    <t>Коньки мужские
размер 38</t>
  </si>
  <si>
    <t>Коньки мужские
размер 39</t>
  </si>
  <si>
    <t>Коньки мужские
размер 40</t>
  </si>
  <si>
    <t>Коньки мужские
размер 41</t>
  </si>
  <si>
    <t>Коньки мужские
размер 42</t>
  </si>
  <si>
    <t>Коньки мужские
размер 43</t>
  </si>
  <si>
    <t>Коньки мужские
размер 44</t>
  </si>
  <si>
    <t>Коньки мужские
размер 45</t>
  </si>
  <si>
    <t>Коньки мужские
размер 46</t>
  </si>
  <si>
    <t>Коньки женские
размер 30</t>
  </si>
  <si>
    <t>Коньки женские
размер 31</t>
  </si>
  <si>
    <t>Коньки женские
размер 32</t>
  </si>
  <si>
    <t>Коньки женские
размер 33</t>
  </si>
  <si>
    <t>Коньки женские
размер 34</t>
  </si>
  <si>
    <t>Коньки женские
размер 35</t>
  </si>
  <si>
    <t>Коньки женские
размер 36</t>
  </si>
  <si>
    <t>Коньки женские
размер 37</t>
  </si>
  <si>
    <t>Коньки женские
размер 38</t>
  </si>
  <si>
    <t>Коньки женские
размер 39</t>
  </si>
  <si>
    <t>Коньки женские
размер 40</t>
  </si>
  <si>
    <t>Коньки женские
размер 41</t>
  </si>
  <si>
    <t>Коньки женские
размер 42</t>
  </si>
  <si>
    <t>Коньки женские
размер 29</t>
  </si>
  <si>
    <t xml:space="preserve">Дата составления таблицы "10" ноября 2025 г.                                                                                                                 </t>
  </si>
  <si>
    <t>Расчет начальной (максимальной) цены договора
на поставку коньков</t>
  </si>
  <si>
    <t>Сумма цен единиц товаров составляет: 155 306 (Сто пятьдесят пять тысяч триста шесть) рублей 56 копеек, с НДС 20%</t>
  </si>
  <si>
    <t>Способ определения поставщика (подрядчика, исполнителя) - Запрос предложений</t>
  </si>
  <si>
    <t>Максимальное значение цены договора составляет: 8 007 994 (Восемь миллионов семь тысяч девятьсот девяносто четыре) рубля 50 копеек, с НДС 20%.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</si>
</sst>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1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165" fontId="16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182"/>
  <sheetViews>
    <sheetView tabSelected="1" view="pageBreakPreview" topLeftCell="A169" zoomScale="90" zoomScaleNormal="90" zoomScaleSheetLayoutView="90" workbookViewId="0">
      <selection activeCell="D172" sqref="D172"/>
    </sheetView>
  </sheetViews>
  <sheetFormatPr defaultColWidth="9.08984375" defaultRowHeight="18" x14ac:dyDescent="0.4"/>
  <cols>
    <col min="1" max="1" width="35.54296875" style="1" customWidth="1"/>
    <col min="2" max="2" width="40" style="31" customWidth="1"/>
    <col min="3" max="3" width="15.90625" style="1" customWidth="1"/>
    <col min="4" max="4" width="22.453125" style="1" customWidth="1"/>
    <col min="5" max="5" width="23" style="1" customWidth="1"/>
    <col min="6" max="7" width="22.453125" style="1" customWidth="1"/>
    <col min="8" max="8" width="37.453125" style="1" customWidth="1"/>
    <col min="9" max="9" width="20.453125" style="14" customWidth="1"/>
    <col min="10" max="10" width="16.453125" style="1" customWidth="1"/>
    <col min="11" max="11" width="22.08984375" style="1" customWidth="1"/>
    <col min="12" max="12" width="11.90625" style="1" customWidth="1"/>
    <col min="13" max="16384" width="9.08984375" style="1"/>
  </cols>
  <sheetData>
    <row r="1" spans="1:11" ht="24.75" customHeight="1" x14ac:dyDescent="0.4">
      <c r="G1" s="33" t="s">
        <v>19</v>
      </c>
      <c r="H1" s="33"/>
      <c r="I1" s="33"/>
      <c r="J1" s="33"/>
      <c r="K1" s="33"/>
    </row>
    <row r="2" spans="1:11" ht="68.25" customHeight="1" x14ac:dyDescent="0.35">
      <c r="A2" s="34" t="s">
        <v>62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5" hidden="1" customHeight="1" x14ac:dyDescent="0.35">
      <c r="A3" s="41"/>
      <c r="B3" s="41"/>
      <c r="C3" s="41"/>
      <c r="D3" s="41"/>
      <c r="E3" s="41"/>
      <c r="F3" s="41"/>
      <c r="G3" s="41"/>
      <c r="H3" s="41"/>
      <c r="I3" s="42"/>
      <c r="J3" s="41"/>
      <c r="K3" s="41"/>
    </row>
    <row r="4" spans="1:11" ht="25.5" customHeight="1" x14ac:dyDescent="0.3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51" customHeight="1" x14ac:dyDescent="0.4">
      <c r="G5" s="57" t="s">
        <v>64</v>
      </c>
      <c r="H5" s="57"/>
      <c r="I5" s="57"/>
      <c r="J5" s="57"/>
      <c r="K5" s="57"/>
    </row>
    <row r="6" spans="1:11" ht="37.5" customHeight="1" x14ac:dyDescent="0.35">
      <c r="A6" s="58" t="s">
        <v>7</v>
      </c>
      <c r="B6" s="58" t="s">
        <v>0</v>
      </c>
      <c r="C6" s="58" t="s">
        <v>1</v>
      </c>
      <c r="D6" s="50" t="s">
        <v>13</v>
      </c>
      <c r="E6" s="51"/>
      <c r="F6" s="52"/>
      <c r="G6" s="53" t="s">
        <v>9</v>
      </c>
      <c r="H6" s="54"/>
      <c r="I6" s="8" t="s">
        <v>13</v>
      </c>
      <c r="J6" s="58" t="s">
        <v>24</v>
      </c>
      <c r="K6" s="58" t="s">
        <v>23</v>
      </c>
    </row>
    <row r="7" spans="1:11" ht="15.75" customHeight="1" x14ac:dyDescent="0.35">
      <c r="A7" s="59"/>
      <c r="B7" s="59"/>
      <c r="C7" s="59"/>
      <c r="D7" s="44" t="s">
        <v>2</v>
      </c>
      <c r="E7" s="45"/>
      <c r="F7" s="46"/>
      <c r="G7" s="55"/>
      <c r="H7" s="56"/>
      <c r="I7" s="61" t="s">
        <v>4</v>
      </c>
      <c r="J7" s="59"/>
      <c r="K7" s="59"/>
    </row>
    <row r="8" spans="1:11" ht="32.25" customHeight="1" x14ac:dyDescent="0.35">
      <c r="A8" s="59"/>
      <c r="B8" s="59"/>
      <c r="C8" s="59"/>
      <c r="D8" s="47"/>
      <c r="E8" s="48"/>
      <c r="F8" s="49"/>
      <c r="G8" s="58" t="s">
        <v>3</v>
      </c>
      <c r="H8" s="58" t="s">
        <v>20</v>
      </c>
      <c r="I8" s="62"/>
      <c r="J8" s="59"/>
      <c r="K8" s="59"/>
    </row>
    <row r="9" spans="1:11" ht="24" customHeight="1" x14ac:dyDescent="0.35">
      <c r="A9" s="60"/>
      <c r="B9" s="60"/>
      <c r="C9" s="60"/>
      <c r="D9" s="17" t="s">
        <v>16</v>
      </c>
      <c r="E9" s="17" t="s">
        <v>17</v>
      </c>
      <c r="F9" s="17" t="s">
        <v>18</v>
      </c>
      <c r="G9" s="60"/>
      <c r="H9" s="60"/>
      <c r="I9" s="63"/>
      <c r="J9" s="60"/>
      <c r="K9" s="60"/>
    </row>
    <row r="10" spans="1:11" x14ac:dyDescent="0.3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35">
      <c r="A11" s="2" t="s">
        <v>25</v>
      </c>
      <c r="B11" s="35" t="s">
        <v>29</v>
      </c>
      <c r="C11" s="58" t="s">
        <v>28</v>
      </c>
      <c r="D11" s="3">
        <f>D14-D12</f>
        <v>3875</v>
      </c>
      <c r="E11" s="3">
        <f t="shared" ref="E11" si="0">E14-E12</f>
        <v>4008.33</v>
      </c>
      <c r="F11" s="3">
        <f>F14-F12</f>
        <v>4250</v>
      </c>
      <c r="G11" s="16" t="s">
        <v>11</v>
      </c>
      <c r="H11" s="16" t="s">
        <v>11</v>
      </c>
      <c r="I11" s="4">
        <f>ROUND((D11+E11+F11)/3,2)</f>
        <v>4044.44</v>
      </c>
      <c r="J11" s="19" t="s">
        <v>11</v>
      </c>
      <c r="K11" s="27">
        <f>K14-K12</f>
        <v>4044.44</v>
      </c>
    </row>
    <row r="12" spans="1:11" ht="75" customHeight="1" x14ac:dyDescent="0.35">
      <c r="A12" s="2" t="s">
        <v>8</v>
      </c>
      <c r="B12" s="36"/>
      <c r="C12" s="59"/>
      <c r="D12" s="26">
        <f>ROUND(D14*D13/(100%+D13),2)</f>
        <v>775</v>
      </c>
      <c r="E12" s="26">
        <f t="shared" ref="E12:F12" si="1">ROUND(E14*E13/(100%+E13),2)</f>
        <v>801.67</v>
      </c>
      <c r="F12" s="26">
        <f t="shared" si="1"/>
        <v>850</v>
      </c>
      <c r="G12" s="16" t="s">
        <v>11</v>
      </c>
      <c r="H12" s="16" t="s">
        <v>11</v>
      </c>
      <c r="I12" s="5">
        <f>I14-I11</f>
        <v>808.88999999999987</v>
      </c>
      <c r="J12" s="16" t="s">
        <v>11</v>
      </c>
      <c r="K12" s="26">
        <f>ROUND(K14*K13/(100%+K13),2)</f>
        <v>808.89</v>
      </c>
    </row>
    <row r="13" spans="1:11" ht="75" customHeight="1" x14ac:dyDescent="0.35">
      <c r="A13" s="2" t="s">
        <v>10</v>
      </c>
      <c r="B13" s="36"/>
      <c r="C13" s="59"/>
      <c r="D13" s="20">
        <v>0.2</v>
      </c>
      <c r="E13" s="20">
        <v>0.2</v>
      </c>
      <c r="F13" s="20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35">
      <c r="A14" s="2" t="s">
        <v>26</v>
      </c>
      <c r="B14" s="37"/>
      <c r="C14" s="60"/>
      <c r="D14" s="21">
        <v>4650</v>
      </c>
      <c r="E14" s="21">
        <v>4810</v>
      </c>
      <c r="F14" s="29">
        <v>5100</v>
      </c>
      <c r="G14" s="7">
        <f>_xlfn.STDEV.S(D14,E14,F14)/I14*100</f>
        <v>4.7000340277501902</v>
      </c>
      <c r="H14" s="28">
        <f>(MAX(D14:F14)*100/MIN(D14:F14))-100</f>
        <v>9.6774193548387046</v>
      </c>
      <c r="I14" s="5">
        <f>ROUND((D14+E14+F14)/3,2)</f>
        <v>4853.33</v>
      </c>
      <c r="J14" s="19">
        <v>1</v>
      </c>
      <c r="K14" s="5">
        <f>ROUND(I14*D15*J14,2)</f>
        <v>4853.33</v>
      </c>
    </row>
    <row r="15" spans="1:11" x14ac:dyDescent="0.35">
      <c r="A15" s="2" t="s">
        <v>14</v>
      </c>
      <c r="B15" s="16"/>
      <c r="C15" s="16"/>
      <c r="D15" s="38">
        <v>1</v>
      </c>
      <c r="E15" s="39"/>
      <c r="F15" s="40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35">
      <c r="A16" s="2" t="s">
        <v>27</v>
      </c>
      <c r="B16" s="35" t="s">
        <v>30</v>
      </c>
      <c r="C16" s="58" t="s">
        <v>28</v>
      </c>
      <c r="D16" s="3">
        <f>D19-D17</f>
        <v>3875</v>
      </c>
      <c r="E16" s="3">
        <f t="shared" ref="E16:F16" si="2">E19-E17</f>
        <v>4008.33</v>
      </c>
      <c r="F16" s="3">
        <f t="shared" si="2"/>
        <v>4250</v>
      </c>
      <c r="G16" s="16" t="s">
        <v>11</v>
      </c>
      <c r="H16" s="16" t="s">
        <v>11</v>
      </c>
      <c r="I16" s="4">
        <f>ROUND((D16+E16+F16)/3,2)</f>
        <v>4044.44</v>
      </c>
      <c r="J16" s="16" t="s">
        <v>11</v>
      </c>
      <c r="K16" s="27">
        <f t="shared" ref="K16" si="3">K19-K17</f>
        <v>4044.44</v>
      </c>
    </row>
    <row r="17" spans="1:11" ht="75" customHeight="1" x14ac:dyDescent="0.35">
      <c r="A17" s="2" t="s">
        <v>8</v>
      </c>
      <c r="B17" s="36"/>
      <c r="C17" s="59"/>
      <c r="D17" s="26">
        <f t="shared" ref="D17:F17" si="4">ROUND(D19*D18/(100%+D18),2)</f>
        <v>775</v>
      </c>
      <c r="E17" s="26">
        <f t="shared" si="4"/>
        <v>801.67</v>
      </c>
      <c r="F17" s="26">
        <f t="shared" si="4"/>
        <v>850</v>
      </c>
      <c r="G17" s="16" t="s">
        <v>11</v>
      </c>
      <c r="H17" s="16" t="s">
        <v>11</v>
      </c>
      <c r="I17" s="5">
        <f>I19-I16</f>
        <v>808.88999999999987</v>
      </c>
      <c r="J17" s="16" t="s">
        <v>11</v>
      </c>
      <c r="K17" s="26">
        <f>ROUND(K19*K18/(100%+K18),2)</f>
        <v>808.89</v>
      </c>
    </row>
    <row r="18" spans="1:11" ht="75" customHeight="1" x14ac:dyDescent="0.35">
      <c r="A18" s="2" t="s">
        <v>10</v>
      </c>
      <c r="B18" s="36"/>
      <c r="C18" s="59"/>
      <c r="D18" s="20">
        <v>0.2</v>
      </c>
      <c r="E18" s="20">
        <v>0.2</v>
      </c>
      <c r="F18" s="25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35">
      <c r="A19" s="2" t="s">
        <v>26</v>
      </c>
      <c r="B19" s="37"/>
      <c r="C19" s="60"/>
      <c r="D19" s="21">
        <v>4650</v>
      </c>
      <c r="E19" s="21">
        <v>4810</v>
      </c>
      <c r="F19" s="29">
        <v>5100</v>
      </c>
      <c r="G19" s="7">
        <f>_xlfn.STDEV.S(D19,E19,F19)/I19*100</f>
        <v>4.7000340277501902</v>
      </c>
      <c r="H19" s="15">
        <f>(MAX(D19:F19)*100/MIN(D19:F19))-100</f>
        <v>9.6774193548387046</v>
      </c>
      <c r="I19" s="5">
        <f>ROUND((D19+E19+F19)/3,2)</f>
        <v>4853.33</v>
      </c>
      <c r="J19" s="19">
        <v>1</v>
      </c>
      <c r="K19" s="5">
        <f>ROUND(I19*D20*J19,2)</f>
        <v>4853.33</v>
      </c>
    </row>
    <row r="20" spans="1:11" x14ac:dyDescent="0.35">
      <c r="A20" s="2" t="s">
        <v>14</v>
      </c>
      <c r="B20" s="16"/>
      <c r="C20" s="16"/>
      <c r="D20" s="69">
        <v>1</v>
      </c>
      <c r="E20" s="69"/>
      <c r="F20" s="69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35">
      <c r="A21" s="2" t="s">
        <v>27</v>
      </c>
      <c r="B21" s="35" t="s">
        <v>31</v>
      </c>
      <c r="C21" s="58" t="s">
        <v>28</v>
      </c>
      <c r="D21" s="3">
        <f>D24-D22</f>
        <v>3875</v>
      </c>
      <c r="E21" s="3">
        <f t="shared" ref="E21:F21" si="5">E24-E22</f>
        <v>4008.33</v>
      </c>
      <c r="F21" s="3">
        <f t="shared" si="5"/>
        <v>4250</v>
      </c>
      <c r="G21" s="16" t="s">
        <v>11</v>
      </c>
      <c r="H21" s="16" t="s">
        <v>11</v>
      </c>
      <c r="I21" s="4">
        <f>ROUND((D21+E21+F21)/3,2)</f>
        <v>4044.44</v>
      </c>
      <c r="J21" s="16" t="s">
        <v>11</v>
      </c>
      <c r="K21" s="27">
        <f t="shared" ref="K21" si="6">K24-K22</f>
        <v>4044.44</v>
      </c>
    </row>
    <row r="22" spans="1:11" ht="75" customHeight="1" x14ac:dyDescent="0.35">
      <c r="A22" s="2" t="s">
        <v>8</v>
      </c>
      <c r="B22" s="36"/>
      <c r="C22" s="59"/>
      <c r="D22" s="26">
        <f t="shared" ref="D22:F22" si="7">ROUND(D24*D23/(100%+D23),2)</f>
        <v>775</v>
      </c>
      <c r="E22" s="26">
        <f t="shared" si="7"/>
        <v>801.67</v>
      </c>
      <c r="F22" s="26">
        <f t="shared" si="7"/>
        <v>850</v>
      </c>
      <c r="G22" s="16" t="s">
        <v>11</v>
      </c>
      <c r="H22" s="16" t="s">
        <v>11</v>
      </c>
      <c r="I22" s="5">
        <f>I24-I21</f>
        <v>808.88999999999987</v>
      </c>
      <c r="J22" s="16" t="s">
        <v>11</v>
      </c>
      <c r="K22" s="26">
        <f>ROUND(K24*K23/(100%+K23),2)</f>
        <v>808.89</v>
      </c>
    </row>
    <row r="23" spans="1:11" ht="75" customHeight="1" x14ac:dyDescent="0.35">
      <c r="A23" s="2" t="s">
        <v>10</v>
      </c>
      <c r="B23" s="36"/>
      <c r="C23" s="59"/>
      <c r="D23" s="20">
        <v>0.2</v>
      </c>
      <c r="E23" s="20">
        <v>0.2</v>
      </c>
      <c r="F23" s="25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35">
      <c r="A24" s="2" t="s">
        <v>26</v>
      </c>
      <c r="B24" s="37"/>
      <c r="C24" s="60"/>
      <c r="D24" s="21">
        <v>4650</v>
      </c>
      <c r="E24" s="21">
        <v>4810</v>
      </c>
      <c r="F24" s="29">
        <v>5100</v>
      </c>
      <c r="G24" s="7">
        <f>_xlfn.STDEV.S(D24,E24,F24)/I24*100</f>
        <v>4.7000340277501902</v>
      </c>
      <c r="H24" s="15">
        <f>(MAX(D24:F24)*100/MIN(D24:F24))-100</f>
        <v>9.6774193548387046</v>
      </c>
      <c r="I24" s="5">
        <f>ROUND((D24+E24+F24)/3,2)</f>
        <v>4853.33</v>
      </c>
      <c r="J24" s="19">
        <v>1</v>
      </c>
      <c r="K24" s="5">
        <f>ROUND(I24*D25*J24,2)</f>
        <v>4853.33</v>
      </c>
    </row>
    <row r="25" spans="1:11" x14ac:dyDescent="0.35">
      <c r="A25" s="2" t="s">
        <v>14</v>
      </c>
      <c r="B25" s="16"/>
      <c r="C25" s="16"/>
      <c r="D25" s="69">
        <v>1</v>
      </c>
      <c r="E25" s="69"/>
      <c r="F25" s="69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75" customHeight="1" x14ac:dyDescent="0.35">
      <c r="A26" s="2" t="s">
        <v>27</v>
      </c>
      <c r="B26" s="35" t="s">
        <v>32</v>
      </c>
      <c r="C26" s="58" t="s">
        <v>28</v>
      </c>
      <c r="D26" s="3">
        <f t="shared" ref="D26:F26" si="8">D29-D27</f>
        <v>3875</v>
      </c>
      <c r="E26" s="3">
        <f t="shared" si="8"/>
        <v>4008.33</v>
      </c>
      <c r="F26" s="3">
        <f t="shared" si="8"/>
        <v>4250</v>
      </c>
      <c r="G26" s="16" t="s">
        <v>11</v>
      </c>
      <c r="H26" s="16" t="s">
        <v>11</v>
      </c>
      <c r="I26" s="4">
        <f>ROUND((D26+E26+F26)/3,2)</f>
        <v>4044.44</v>
      </c>
      <c r="J26" s="16" t="s">
        <v>11</v>
      </c>
      <c r="K26" s="27">
        <f t="shared" ref="K26" si="9">K29-K27</f>
        <v>4044.44</v>
      </c>
    </row>
    <row r="27" spans="1:11" ht="75" customHeight="1" x14ac:dyDescent="0.35">
      <c r="A27" s="2" t="s">
        <v>8</v>
      </c>
      <c r="B27" s="36"/>
      <c r="C27" s="59"/>
      <c r="D27" s="26">
        <f t="shared" ref="D27:F27" si="10">ROUND(D29*D28/(100%+D28),2)</f>
        <v>775</v>
      </c>
      <c r="E27" s="26">
        <f t="shared" si="10"/>
        <v>801.67</v>
      </c>
      <c r="F27" s="26">
        <f t="shared" si="10"/>
        <v>850</v>
      </c>
      <c r="G27" s="16" t="s">
        <v>11</v>
      </c>
      <c r="H27" s="16" t="s">
        <v>11</v>
      </c>
      <c r="I27" s="5">
        <f>I29-I26</f>
        <v>808.88999999999987</v>
      </c>
      <c r="J27" s="16" t="s">
        <v>11</v>
      </c>
      <c r="K27" s="26">
        <f>ROUND(K29*K28/(100%+K28),2)</f>
        <v>808.89</v>
      </c>
    </row>
    <row r="28" spans="1:11" ht="75" customHeight="1" x14ac:dyDescent="0.35">
      <c r="A28" s="2" t="s">
        <v>10</v>
      </c>
      <c r="B28" s="36"/>
      <c r="C28" s="59"/>
      <c r="D28" s="20">
        <v>0.2</v>
      </c>
      <c r="E28" s="20">
        <v>0.2</v>
      </c>
      <c r="F28" s="25">
        <v>0.2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ht="75" customHeight="1" x14ac:dyDescent="0.35">
      <c r="A29" s="2" t="s">
        <v>26</v>
      </c>
      <c r="B29" s="37"/>
      <c r="C29" s="60"/>
      <c r="D29" s="21">
        <v>4650</v>
      </c>
      <c r="E29" s="21">
        <v>4810</v>
      </c>
      <c r="F29" s="29">
        <v>5100</v>
      </c>
      <c r="G29" s="7">
        <f>_xlfn.STDEV.S(D29,E29,F29)/I29*100</f>
        <v>4.7000340277501902</v>
      </c>
      <c r="H29" s="30">
        <f>(MAX(D29:F29)*100/MIN(D29:F29))-100</f>
        <v>9.6774193548387046</v>
      </c>
      <c r="I29" s="5">
        <f>ROUND((D29+E29+F29)/3,2)</f>
        <v>4853.33</v>
      </c>
      <c r="J29" s="19">
        <v>1</v>
      </c>
      <c r="K29" s="5">
        <f>ROUND(I29*D30*J29,2)</f>
        <v>4853.33</v>
      </c>
    </row>
    <row r="30" spans="1:11" x14ac:dyDescent="0.35">
      <c r="A30" s="2" t="s">
        <v>14</v>
      </c>
      <c r="B30" s="16"/>
      <c r="C30" s="16"/>
      <c r="D30" s="69">
        <v>1</v>
      </c>
      <c r="E30" s="69"/>
      <c r="F30" s="69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75" customHeight="1" x14ac:dyDescent="0.35">
      <c r="A31" s="2" t="s">
        <v>27</v>
      </c>
      <c r="B31" s="35" t="s">
        <v>33</v>
      </c>
      <c r="C31" s="58" t="s">
        <v>28</v>
      </c>
      <c r="D31" s="3">
        <f t="shared" ref="D31:F31" si="11">D34-D32</f>
        <v>3875</v>
      </c>
      <c r="E31" s="3">
        <f t="shared" si="11"/>
        <v>4008.33</v>
      </c>
      <c r="F31" s="3">
        <f t="shared" si="11"/>
        <v>4250</v>
      </c>
      <c r="G31" s="16" t="s">
        <v>11</v>
      </c>
      <c r="H31" s="16" t="s">
        <v>11</v>
      </c>
      <c r="I31" s="4">
        <f>ROUND((D31+E31+F31)/3,2)</f>
        <v>4044.44</v>
      </c>
      <c r="J31" s="16" t="s">
        <v>11</v>
      </c>
      <c r="K31" s="27">
        <f t="shared" ref="K31" si="12">K34-K32</f>
        <v>4044.44</v>
      </c>
    </row>
    <row r="32" spans="1:11" ht="75" customHeight="1" x14ac:dyDescent="0.35">
      <c r="A32" s="2" t="s">
        <v>8</v>
      </c>
      <c r="B32" s="36"/>
      <c r="C32" s="59"/>
      <c r="D32" s="26">
        <f t="shared" ref="D32:F32" si="13">ROUND(D34*D33/(100%+D33),2)</f>
        <v>775</v>
      </c>
      <c r="E32" s="26">
        <f t="shared" si="13"/>
        <v>801.67</v>
      </c>
      <c r="F32" s="26">
        <f t="shared" si="13"/>
        <v>850</v>
      </c>
      <c r="G32" s="16" t="s">
        <v>11</v>
      </c>
      <c r="H32" s="16" t="s">
        <v>11</v>
      </c>
      <c r="I32" s="5">
        <f>I34-I31</f>
        <v>808.88999999999987</v>
      </c>
      <c r="J32" s="16" t="s">
        <v>11</v>
      </c>
      <c r="K32" s="26">
        <f>ROUND(K34*K33/(100%+K33),2)</f>
        <v>808.89</v>
      </c>
    </row>
    <row r="33" spans="1:11" ht="75" customHeight="1" x14ac:dyDescent="0.35">
      <c r="A33" s="2" t="s">
        <v>10</v>
      </c>
      <c r="B33" s="36"/>
      <c r="C33" s="59"/>
      <c r="D33" s="20">
        <v>0.2</v>
      </c>
      <c r="E33" s="20">
        <v>0.2</v>
      </c>
      <c r="F33" s="25">
        <v>0.2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</v>
      </c>
    </row>
    <row r="34" spans="1:11" ht="75" customHeight="1" x14ac:dyDescent="0.35">
      <c r="A34" s="2" t="s">
        <v>26</v>
      </c>
      <c r="B34" s="37"/>
      <c r="C34" s="60"/>
      <c r="D34" s="21">
        <v>4650</v>
      </c>
      <c r="E34" s="21">
        <v>4810</v>
      </c>
      <c r="F34" s="29">
        <v>5100</v>
      </c>
      <c r="G34" s="7">
        <f>_xlfn.STDEV.S(D34,E34,F34)/I34*100</f>
        <v>4.7000340277501902</v>
      </c>
      <c r="H34" s="15">
        <f>(MAX(D34:F34)*100/MIN(D34:F34))-100</f>
        <v>9.6774193548387046</v>
      </c>
      <c r="I34" s="5">
        <f>ROUND((D34+E34+F34)/3,2)</f>
        <v>4853.33</v>
      </c>
      <c r="J34" s="19">
        <v>1</v>
      </c>
      <c r="K34" s="5">
        <f>ROUND(I34*D35*J34,2)</f>
        <v>4853.33</v>
      </c>
    </row>
    <row r="35" spans="1:11" x14ac:dyDescent="0.35">
      <c r="A35" s="2" t="s">
        <v>14</v>
      </c>
      <c r="B35" s="16"/>
      <c r="C35" s="16"/>
      <c r="D35" s="69">
        <v>1</v>
      </c>
      <c r="E35" s="69"/>
      <c r="F35" s="69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75" customHeight="1" x14ac:dyDescent="0.35">
      <c r="A36" s="2" t="s">
        <v>27</v>
      </c>
      <c r="B36" s="35" t="s">
        <v>34</v>
      </c>
      <c r="C36" s="58" t="s">
        <v>28</v>
      </c>
      <c r="D36" s="3">
        <f t="shared" ref="D36:F36" si="14">D39-D37</f>
        <v>3875</v>
      </c>
      <c r="E36" s="3">
        <f t="shared" si="14"/>
        <v>4008.33</v>
      </c>
      <c r="F36" s="3">
        <f t="shared" si="14"/>
        <v>4250</v>
      </c>
      <c r="G36" s="16" t="s">
        <v>11</v>
      </c>
      <c r="H36" s="16" t="s">
        <v>11</v>
      </c>
      <c r="I36" s="4">
        <f>ROUND((D36+E36+F36)/3,2)</f>
        <v>4044.44</v>
      </c>
      <c r="J36" s="16" t="s">
        <v>11</v>
      </c>
      <c r="K36" s="27">
        <f t="shared" ref="K36" si="15">K39-K37</f>
        <v>4044.44</v>
      </c>
    </row>
    <row r="37" spans="1:11" ht="75" customHeight="1" x14ac:dyDescent="0.35">
      <c r="A37" s="2" t="s">
        <v>8</v>
      </c>
      <c r="B37" s="36"/>
      <c r="C37" s="59"/>
      <c r="D37" s="26">
        <f t="shared" ref="D37:F37" si="16">ROUND(D39*D38/(100%+D38),2)</f>
        <v>775</v>
      </c>
      <c r="E37" s="26">
        <f t="shared" si="16"/>
        <v>801.67</v>
      </c>
      <c r="F37" s="26">
        <f t="shared" si="16"/>
        <v>850</v>
      </c>
      <c r="G37" s="16" t="s">
        <v>11</v>
      </c>
      <c r="H37" s="16" t="s">
        <v>11</v>
      </c>
      <c r="I37" s="5">
        <f>I39-I36</f>
        <v>808.88999999999987</v>
      </c>
      <c r="J37" s="16" t="s">
        <v>11</v>
      </c>
      <c r="K37" s="26">
        <f>ROUND(K39*K38/(100%+K38),2)</f>
        <v>808.89</v>
      </c>
    </row>
    <row r="38" spans="1:11" ht="75" customHeight="1" x14ac:dyDescent="0.35">
      <c r="A38" s="2" t="s">
        <v>10</v>
      </c>
      <c r="B38" s="36"/>
      <c r="C38" s="59"/>
      <c r="D38" s="20">
        <v>0.2</v>
      </c>
      <c r="E38" s="20">
        <v>0.2</v>
      </c>
      <c r="F38" s="25">
        <v>0.2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</v>
      </c>
    </row>
    <row r="39" spans="1:11" ht="75" customHeight="1" x14ac:dyDescent="0.35">
      <c r="A39" s="2" t="s">
        <v>26</v>
      </c>
      <c r="B39" s="37"/>
      <c r="C39" s="60"/>
      <c r="D39" s="21">
        <v>4650</v>
      </c>
      <c r="E39" s="21">
        <v>4810</v>
      </c>
      <c r="F39" s="29">
        <v>5100</v>
      </c>
      <c r="G39" s="7">
        <f>_xlfn.STDEV.S(D39,E39,F39)/I39*100</f>
        <v>4.7000340277501902</v>
      </c>
      <c r="H39" s="15">
        <f>(MAX(D39:F39)*100/MIN(D39:F39))-100</f>
        <v>9.6774193548387046</v>
      </c>
      <c r="I39" s="5">
        <f>ROUND((D39+E39+F39)/3,2)</f>
        <v>4853.33</v>
      </c>
      <c r="J39" s="19">
        <v>1</v>
      </c>
      <c r="K39" s="5">
        <f>ROUND(I39*D40*J39,2)</f>
        <v>4853.33</v>
      </c>
    </row>
    <row r="40" spans="1:11" x14ac:dyDescent="0.35">
      <c r="A40" s="2" t="s">
        <v>14</v>
      </c>
      <c r="B40" s="16"/>
      <c r="C40" s="16"/>
      <c r="D40" s="69">
        <v>1</v>
      </c>
      <c r="E40" s="69"/>
      <c r="F40" s="69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75" customHeight="1" x14ac:dyDescent="0.35">
      <c r="A41" s="2" t="s">
        <v>27</v>
      </c>
      <c r="B41" s="35" t="s">
        <v>35</v>
      </c>
      <c r="C41" s="58" t="s">
        <v>28</v>
      </c>
      <c r="D41" s="3">
        <f t="shared" ref="D41:F41" si="17">D44-D42</f>
        <v>3875</v>
      </c>
      <c r="E41" s="3">
        <f t="shared" si="17"/>
        <v>4008.33</v>
      </c>
      <c r="F41" s="3">
        <f t="shared" si="17"/>
        <v>4250</v>
      </c>
      <c r="G41" s="16" t="s">
        <v>11</v>
      </c>
      <c r="H41" s="16" t="s">
        <v>11</v>
      </c>
      <c r="I41" s="4">
        <f>ROUND((D41+E41+F41)/3,2)</f>
        <v>4044.44</v>
      </c>
      <c r="J41" s="16" t="s">
        <v>11</v>
      </c>
      <c r="K41" s="27">
        <f t="shared" ref="K41" si="18">K44-K42</f>
        <v>4044.44</v>
      </c>
    </row>
    <row r="42" spans="1:11" ht="75" customHeight="1" x14ac:dyDescent="0.35">
      <c r="A42" s="2" t="s">
        <v>8</v>
      </c>
      <c r="B42" s="36"/>
      <c r="C42" s="59"/>
      <c r="D42" s="26">
        <f t="shared" ref="D42:F42" si="19">ROUND(D44*D43/(100%+D43),2)</f>
        <v>775</v>
      </c>
      <c r="E42" s="26">
        <f t="shared" si="19"/>
        <v>801.67</v>
      </c>
      <c r="F42" s="26">
        <f t="shared" si="19"/>
        <v>850</v>
      </c>
      <c r="G42" s="16" t="s">
        <v>11</v>
      </c>
      <c r="H42" s="16" t="s">
        <v>11</v>
      </c>
      <c r="I42" s="5">
        <f>I44-I41</f>
        <v>808.88999999999987</v>
      </c>
      <c r="J42" s="16" t="s">
        <v>11</v>
      </c>
      <c r="K42" s="26">
        <f>ROUND(K44*K43/(100%+K43),2)</f>
        <v>808.89</v>
      </c>
    </row>
    <row r="43" spans="1:11" ht="75" customHeight="1" x14ac:dyDescent="0.35">
      <c r="A43" s="2" t="s">
        <v>10</v>
      </c>
      <c r="B43" s="36"/>
      <c r="C43" s="59"/>
      <c r="D43" s="20">
        <v>0.2</v>
      </c>
      <c r="E43" s="20">
        <v>0.2</v>
      </c>
      <c r="F43" s="25">
        <v>0.2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</v>
      </c>
    </row>
    <row r="44" spans="1:11" ht="75" customHeight="1" x14ac:dyDescent="0.35">
      <c r="A44" s="2" t="s">
        <v>26</v>
      </c>
      <c r="B44" s="37"/>
      <c r="C44" s="60"/>
      <c r="D44" s="21">
        <v>4650</v>
      </c>
      <c r="E44" s="21">
        <v>4810</v>
      </c>
      <c r="F44" s="29">
        <v>5100</v>
      </c>
      <c r="G44" s="7">
        <f>_xlfn.STDEV.S(D44,E44,F44)/I44*100</f>
        <v>4.7000340277501902</v>
      </c>
      <c r="H44" s="15">
        <f>(MAX(D44:F44)*100/MIN(D44:F44))-100</f>
        <v>9.6774193548387046</v>
      </c>
      <c r="I44" s="5">
        <f>ROUND((D44+E44+F44)/3,2)</f>
        <v>4853.33</v>
      </c>
      <c r="J44" s="19">
        <v>1</v>
      </c>
      <c r="K44" s="5">
        <f>ROUND(I44*D45*J44,2)</f>
        <v>4853.33</v>
      </c>
    </row>
    <row r="45" spans="1:11" x14ac:dyDescent="0.35">
      <c r="A45" s="2" t="s">
        <v>14</v>
      </c>
      <c r="B45" s="16"/>
      <c r="C45" s="16"/>
      <c r="D45" s="69">
        <v>1</v>
      </c>
      <c r="E45" s="69"/>
      <c r="F45" s="69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75" customHeight="1" x14ac:dyDescent="0.35">
      <c r="A46" s="2" t="s">
        <v>27</v>
      </c>
      <c r="B46" s="35" t="s">
        <v>36</v>
      </c>
      <c r="C46" s="58" t="s">
        <v>28</v>
      </c>
      <c r="D46" s="3">
        <f t="shared" ref="D46:F46" si="20">D49-D47</f>
        <v>3875</v>
      </c>
      <c r="E46" s="3">
        <f t="shared" si="20"/>
        <v>4008.33</v>
      </c>
      <c r="F46" s="3">
        <f t="shared" si="20"/>
        <v>4250</v>
      </c>
      <c r="G46" s="16" t="s">
        <v>11</v>
      </c>
      <c r="H46" s="16" t="s">
        <v>11</v>
      </c>
      <c r="I46" s="4">
        <f>ROUND((D46+E46+F46)/3,2)</f>
        <v>4044.44</v>
      </c>
      <c r="J46" s="16" t="s">
        <v>11</v>
      </c>
      <c r="K46" s="27">
        <f t="shared" ref="K46" si="21">K49-K47</f>
        <v>4044.44</v>
      </c>
    </row>
    <row r="47" spans="1:11" ht="75" customHeight="1" x14ac:dyDescent="0.35">
      <c r="A47" s="2" t="s">
        <v>8</v>
      </c>
      <c r="B47" s="36"/>
      <c r="C47" s="59"/>
      <c r="D47" s="26">
        <f t="shared" ref="D47:F47" si="22">ROUND(D49*D48/(100%+D48),2)</f>
        <v>775</v>
      </c>
      <c r="E47" s="26">
        <f t="shared" si="22"/>
        <v>801.67</v>
      </c>
      <c r="F47" s="26">
        <f t="shared" si="22"/>
        <v>850</v>
      </c>
      <c r="G47" s="16" t="s">
        <v>11</v>
      </c>
      <c r="H47" s="16" t="s">
        <v>11</v>
      </c>
      <c r="I47" s="5">
        <f>I49-I46</f>
        <v>808.88999999999987</v>
      </c>
      <c r="J47" s="16" t="s">
        <v>11</v>
      </c>
      <c r="K47" s="26">
        <f>ROUND(K49*K48/(100%+K48),2)</f>
        <v>808.89</v>
      </c>
    </row>
    <row r="48" spans="1:11" ht="75" customHeight="1" x14ac:dyDescent="0.35">
      <c r="A48" s="2" t="s">
        <v>10</v>
      </c>
      <c r="B48" s="36"/>
      <c r="C48" s="59"/>
      <c r="D48" s="20">
        <v>0.2</v>
      </c>
      <c r="E48" s="20">
        <v>0.2</v>
      </c>
      <c r="F48" s="25">
        <v>0.2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</v>
      </c>
    </row>
    <row r="49" spans="1:11" ht="75" customHeight="1" x14ac:dyDescent="0.35">
      <c r="A49" s="2" t="s">
        <v>26</v>
      </c>
      <c r="B49" s="37"/>
      <c r="C49" s="60"/>
      <c r="D49" s="21">
        <v>4650</v>
      </c>
      <c r="E49" s="21">
        <v>4810</v>
      </c>
      <c r="F49" s="29">
        <v>5100</v>
      </c>
      <c r="G49" s="7">
        <f>_xlfn.STDEV.S(D49,E49,F49)/I49*100</f>
        <v>4.7000340277501902</v>
      </c>
      <c r="H49" s="15">
        <f>(MAX(D49:F49)*100/MIN(D49:F49))-100</f>
        <v>9.6774193548387046</v>
      </c>
      <c r="I49" s="5">
        <f>ROUND((D49+E49+F49)/3,2)</f>
        <v>4853.33</v>
      </c>
      <c r="J49" s="19">
        <v>1</v>
      </c>
      <c r="K49" s="5">
        <f>ROUND(I49*D50*J49,2)</f>
        <v>4853.33</v>
      </c>
    </row>
    <row r="50" spans="1:11" x14ac:dyDescent="0.35">
      <c r="A50" s="2" t="s">
        <v>14</v>
      </c>
      <c r="B50" s="16"/>
      <c r="C50" s="16"/>
      <c r="D50" s="69">
        <v>1</v>
      </c>
      <c r="E50" s="69"/>
      <c r="F50" s="69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75" customHeight="1" x14ac:dyDescent="0.35">
      <c r="A51" s="2" t="s">
        <v>27</v>
      </c>
      <c r="B51" s="35" t="s">
        <v>37</v>
      </c>
      <c r="C51" s="58" t="s">
        <v>28</v>
      </c>
      <c r="D51" s="3">
        <f t="shared" ref="D51:F51" si="23">D54-D52</f>
        <v>3875</v>
      </c>
      <c r="E51" s="3">
        <f t="shared" si="23"/>
        <v>4008.33</v>
      </c>
      <c r="F51" s="3">
        <f t="shared" si="23"/>
        <v>4250</v>
      </c>
      <c r="G51" s="16" t="s">
        <v>11</v>
      </c>
      <c r="H51" s="16" t="s">
        <v>11</v>
      </c>
      <c r="I51" s="4">
        <f>ROUND((D51+E51+F51)/3,2)</f>
        <v>4044.44</v>
      </c>
      <c r="J51" s="16" t="s">
        <v>11</v>
      </c>
      <c r="K51" s="27">
        <f t="shared" ref="K51" si="24">K54-K52</f>
        <v>4044.44</v>
      </c>
    </row>
    <row r="52" spans="1:11" ht="75" customHeight="1" x14ac:dyDescent="0.35">
      <c r="A52" s="2" t="s">
        <v>8</v>
      </c>
      <c r="B52" s="36"/>
      <c r="C52" s="59"/>
      <c r="D52" s="26">
        <f t="shared" ref="D52:F52" si="25">ROUND(D54*D53/(100%+D53),2)</f>
        <v>775</v>
      </c>
      <c r="E52" s="26">
        <f t="shared" si="25"/>
        <v>801.67</v>
      </c>
      <c r="F52" s="26">
        <f t="shared" si="25"/>
        <v>850</v>
      </c>
      <c r="G52" s="16" t="s">
        <v>11</v>
      </c>
      <c r="H52" s="16" t="s">
        <v>11</v>
      </c>
      <c r="I52" s="5">
        <f>I54-I51</f>
        <v>808.88999999999987</v>
      </c>
      <c r="J52" s="16" t="s">
        <v>11</v>
      </c>
      <c r="K52" s="26">
        <f>ROUND(K54*K53/(100%+K53),2)</f>
        <v>808.89</v>
      </c>
    </row>
    <row r="53" spans="1:11" ht="75" customHeight="1" x14ac:dyDescent="0.35">
      <c r="A53" s="2" t="s">
        <v>10</v>
      </c>
      <c r="B53" s="36"/>
      <c r="C53" s="59"/>
      <c r="D53" s="20">
        <v>0.2</v>
      </c>
      <c r="E53" s="20">
        <v>0.2</v>
      </c>
      <c r="F53" s="25">
        <v>0.2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</v>
      </c>
    </row>
    <row r="54" spans="1:11" ht="75" customHeight="1" x14ac:dyDescent="0.35">
      <c r="A54" s="2" t="s">
        <v>26</v>
      </c>
      <c r="B54" s="37"/>
      <c r="C54" s="60"/>
      <c r="D54" s="21">
        <v>4650</v>
      </c>
      <c r="E54" s="21">
        <v>4810</v>
      </c>
      <c r="F54" s="29">
        <v>5100</v>
      </c>
      <c r="G54" s="7">
        <f>_xlfn.STDEV.S(D54,E54,F54)/I54*100</f>
        <v>4.7000340277501902</v>
      </c>
      <c r="H54" s="28">
        <f>(MAX(D54:F54)*100/MIN(D54:F54))-100</f>
        <v>9.6774193548387046</v>
      </c>
      <c r="I54" s="5">
        <f>ROUND((D54+E54+F54)/3,2)</f>
        <v>4853.33</v>
      </c>
      <c r="J54" s="19">
        <v>1</v>
      </c>
      <c r="K54" s="5">
        <f>ROUND(I54*D55*J54,2)</f>
        <v>4853.33</v>
      </c>
    </row>
    <row r="55" spans="1:11" x14ac:dyDescent="0.35">
      <c r="A55" s="2" t="s">
        <v>14</v>
      </c>
      <c r="B55" s="16"/>
      <c r="C55" s="16"/>
      <c r="D55" s="69">
        <v>1</v>
      </c>
      <c r="E55" s="69"/>
      <c r="F55" s="69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ht="75" customHeight="1" x14ac:dyDescent="0.35">
      <c r="A56" s="2" t="s">
        <v>27</v>
      </c>
      <c r="B56" s="35" t="s">
        <v>38</v>
      </c>
      <c r="C56" s="58" t="s">
        <v>28</v>
      </c>
      <c r="D56" s="3">
        <f t="shared" ref="D56:F56" si="26">D59-D57</f>
        <v>3875</v>
      </c>
      <c r="E56" s="3">
        <f t="shared" si="26"/>
        <v>4008.33</v>
      </c>
      <c r="F56" s="3">
        <f t="shared" si="26"/>
        <v>4250</v>
      </c>
      <c r="G56" s="16" t="s">
        <v>11</v>
      </c>
      <c r="H56" s="16" t="s">
        <v>11</v>
      </c>
      <c r="I56" s="4">
        <f>ROUND((D56+E56+F56)/3,2)</f>
        <v>4044.44</v>
      </c>
      <c r="J56" s="16" t="s">
        <v>11</v>
      </c>
      <c r="K56" s="27">
        <f t="shared" ref="K56" si="27">K59-K57</f>
        <v>4044.44</v>
      </c>
    </row>
    <row r="57" spans="1:11" ht="75" customHeight="1" x14ac:dyDescent="0.35">
      <c r="A57" s="2" t="s">
        <v>8</v>
      </c>
      <c r="B57" s="36"/>
      <c r="C57" s="59"/>
      <c r="D57" s="26">
        <f t="shared" ref="D57:F57" si="28">ROUND(D59*D58/(100%+D58),2)</f>
        <v>775</v>
      </c>
      <c r="E57" s="26">
        <f t="shared" si="28"/>
        <v>801.67</v>
      </c>
      <c r="F57" s="26">
        <f t="shared" si="28"/>
        <v>850</v>
      </c>
      <c r="G57" s="16" t="s">
        <v>11</v>
      </c>
      <c r="H57" s="16" t="s">
        <v>11</v>
      </c>
      <c r="I57" s="5">
        <f>I59-I56</f>
        <v>808.88999999999987</v>
      </c>
      <c r="J57" s="16" t="s">
        <v>11</v>
      </c>
      <c r="K57" s="26">
        <f>ROUND(K59*K58/(100%+K58),2)</f>
        <v>808.89</v>
      </c>
    </row>
    <row r="58" spans="1:11" ht="75" customHeight="1" x14ac:dyDescent="0.35">
      <c r="A58" s="2" t="s">
        <v>10</v>
      </c>
      <c r="B58" s="36"/>
      <c r="C58" s="59"/>
      <c r="D58" s="20">
        <v>0.2</v>
      </c>
      <c r="E58" s="20">
        <v>0.2</v>
      </c>
      <c r="F58" s="25">
        <v>0.2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</v>
      </c>
    </row>
    <row r="59" spans="1:11" ht="75" customHeight="1" x14ac:dyDescent="0.35">
      <c r="A59" s="2" t="s">
        <v>26</v>
      </c>
      <c r="B59" s="37"/>
      <c r="C59" s="60"/>
      <c r="D59" s="21">
        <v>4650</v>
      </c>
      <c r="E59" s="21">
        <v>4810</v>
      </c>
      <c r="F59" s="29">
        <v>5100</v>
      </c>
      <c r="G59" s="7">
        <f>_xlfn.STDEV.S(D59,E59,F59)/I59*100</f>
        <v>4.7000340277501902</v>
      </c>
      <c r="H59" s="28">
        <f>(MAX(D59:F59)*100/MIN(D59:F59))-100</f>
        <v>9.6774193548387046</v>
      </c>
      <c r="I59" s="5">
        <f>ROUND((D59+E59+F59)/3,2)</f>
        <v>4853.33</v>
      </c>
      <c r="J59" s="19">
        <v>1</v>
      </c>
      <c r="K59" s="5">
        <f>ROUND(I59*D60*J59,2)</f>
        <v>4853.33</v>
      </c>
    </row>
    <row r="60" spans="1:11" x14ac:dyDescent="0.35">
      <c r="A60" s="2" t="s">
        <v>14</v>
      </c>
      <c r="B60" s="16"/>
      <c r="C60" s="16"/>
      <c r="D60" s="69">
        <v>1</v>
      </c>
      <c r="E60" s="69"/>
      <c r="F60" s="69"/>
      <c r="G60" s="16" t="s">
        <v>11</v>
      </c>
      <c r="H60" s="16" t="s">
        <v>11</v>
      </c>
      <c r="I60" s="16" t="s">
        <v>11</v>
      </c>
      <c r="J60" s="16" t="s">
        <v>11</v>
      </c>
      <c r="K60" s="16" t="s">
        <v>11</v>
      </c>
    </row>
    <row r="61" spans="1:11" ht="75" customHeight="1" x14ac:dyDescent="0.35">
      <c r="A61" s="2" t="s">
        <v>27</v>
      </c>
      <c r="B61" s="35" t="s">
        <v>39</v>
      </c>
      <c r="C61" s="58" t="s">
        <v>28</v>
      </c>
      <c r="D61" s="3">
        <f t="shared" ref="D61:F61" si="29">D64-D62</f>
        <v>3875</v>
      </c>
      <c r="E61" s="3">
        <f t="shared" si="29"/>
        <v>4008.33</v>
      </c>
      <c r="F61" s="3">
        <f t="shared" si="29"/>
        <v>4250</v>
      </c>
      <c r="G61" s="16" t="s">
        <v>11</v>
      </c>
      <c r="H61" s="16" t="s">
        <v>11</v>
      </c>
      <c r="I61" s="4">
        <f>ROUND((D61+E61+F61)/3,2)</f>
        <v>4044.44</v>
      </c>
      <c r="J61" s="16" t="s">
        <v>11</v>
      </c>
      <c r="K61" s="27">
        <f t="shared" ref="K61" si="30">K64-K62</f>
        <v>4044.44</v>
      </c>
    </row>
    <row r="62" spans="1:11" ht="75" customHeight="1" x14ac:dyDescent="0.35">
      <c r="A62" s="2" t="s">
        <v>8</v>
      </c>
      <c r="B62" s="36"/>
      <c r="C62" s="59"/>
      <c r="D62" s="26">
        <f t="shared" ref="D62:F62" si="31">ROUND(D64*D63/(100%+D63),2)</f>
        <v>775</v>
      </c>
      <c r="E62" s="26">
        <f t="shared" si="31"/>
        <v>801.67</v>
      </c>
      <c r="F62" s="26">
        <f t="shared" si="31"/>
        <v>850</v>
      </c>
      <c r="G62" s="16" t="s">
        <v>11</v>
      </c>
      <c r="H62" s="16" t="s">
        <v>11</v>
      </c>
      <c r="I62" s="5">
        <f>I64-I61</f>
        <v>808.88999999999987</v>
      </c>
      <c r="J62" s="16" t="s">
        <v>11</v>
      </c>
      <c r="K62" s="26">
        <f>ROUND(K64*K63/(100%+K63),2)</f>
        <v>808.89</v>
      </c>
    </row>
    <row r="63" spans="1:11" ht="75" customHeight="1" x14ac:dyDescent="0.35">
      <c r="A63" s="2" t="s">
        <v>10</v>
      </c>
      <c r="B63" s="36"/>
      <c r="C63" s="59"/>
      <c r="D63" s="20">
        <v>0.2</v>
      </c>
      <c r="E63" s="20">
        <v>0.2</v>
      </c>
      <c r="F63" s="25">
        <v>0.2</v>
      </c>
      <c r="G63" s="16" t="s">
        <v>11</v>
      </c>
      <c r="H63" s="16" t="s">
        <v>11</v>
      </c>
      <c r="I63" s="16" t="s">
        <v>11</v>
      </c>
      <c r="J63" s="16" t="s">
        <v>11</v>
      </c>
      <c r="K63" s="20">
        <v>0.2</v>
      </c>
    </row>
    <row r="64" spans="1:11" ht="75" customHeight="1" x14ac:dyDescent="0.35">
      <c r="A64" s="2" t="s">
        <v>26</v>
      </c>
      <c r="B64" s="37"/>
      <c r="C64" s="60"/>
      <c r="D64" s="21">
        <v>4650</v>
      </c>
      <c r="E64" s="21">
        <v>4810</v>
      </c>
      <c r="F64" s="29">
        <v>5100</v>
      </c>
      <c r="G64" s="7">
        <f>_xlfn.STDEV.S(D64,E64,F64)/I64*100</f>
        <v>4.7000340277501902</v>
      </c>
      <c r="H64" s="15">
        <f>(MAX(D64:F64)*100/MIN(D64:F64))-100</f>
        <v>9.6774193548387046</v>
      </c>
      <c r="I64" s="5">
        <f>ROUND((D64+E64+F64)/3,2)</f>
        <v>4853.33</v>
      </c>
      <c r="J64" s="19">
        <v>1</v>
      </c>
      <c r="K64" s="5">
        <f>ROUND(I64*D65*J64,2)</f>
        <v>4853.33</v>
      </c>
    </row>
    <row r="65" spans="1:11" x14ac:dyDescent="0.35">
      <c r="A65" s="2" t="s">
        <v>14</v>
      </c>
      <c r="B65" s="16"/>
      <c r="C65" s="16"/>
      <c r="D65" s="69">
        <v>1</v>
      </c>
      <c r="E65" s="69"/>
      <c r="F65" s="69"/>
      <c r="G65" s="16" t="s">
        <v>11</v>
      </c>
      <c r="H65" s="16" t="s">
        <v>11</v>
      </c>
      <c r="I65" s="16" t="s">
        <v>11</v>
      </c>
      <c r="J65" s="16" t="s">
        <v>11</v>
      </c>
      <c r="K65" s="16" t="s">
        <v>11</v>
      </c>
    </row>
    <row r="66" spans="1:11" ht="75" customHeight="1" x14ac:dyDescent="0.35">
      <c r="A66" s="2" t="s">
        <v>27</v>
      </c>
      <c r="B66" s="35" t="s">
        <v>40</v>
      </c>
      <c r="C66" s="58" t="s">
        <v>28</v>
      </c>
      <c r="D66" s="3">
        <f t="shared" ref="D66:F66" si="32">D69-D67</f>
        <v>3875</v>
      </c>
      <c r="E66" s="3">
        <f t="shared" si="32"/>
        <v>4008.33</v>
      </c>
      <c r="F66" s="3">
        <f t="shared" si="32"/>
        <v>4250</v>
      </c>
      <c r="G66" s="16" t="s">
        <v>11</v>
      </c>
      <c r="H66" s="16" t="s">
        <v>11</v>
      </c>
      <c r="I66" s="4">
        <f>ROUND((D66+E66+F66)/3,2)</f>
        <v>4044.44</v>
      </c>
      <c r="J66" s="16" t="s">
        <v>11</v>
      </c>
      <c r="K66" s="27">
        <f t="shared" ref="K66" si="33">K69-K67</f>
        <v>4044.44</v>
      </c>
    </row>
    <row r="67" spans="1:11" ht="75" customHeight="1" x14ac:dyDescent="0.35">
      <c r="A67" s="2" t="s">
        <v>8</v>
      </c>
      <c r="B67" s="36"/>
      <c r="C67" s="59"/>
      <c r="D67" s="26">
        <f t="shared" ref="D67:F67" si="34">ROUND(D69*D68/(100%+D68),2)</f>
        <v>775</v>
      </c>
      <c r="E67" s="26">
        <f t="shared" si="34"/>
        <v>801.67</v>
      </c>
      <c r="F67" s="26">
        <f t="shared" si="34"/>
        <v>850</v>
      </c>
      <c r="G67" s="16" t="s">
        <v>11</v>
      </c>
      <c r="H67" s="16" t="s">
        <v>11</v>
      </c>
      <c r="I67" s="5">
        <f>I69-I66</f>
        <v>808.88999999999987</v>
      </c>
      <c r="J67" s="16" t="s">
        <v>11</v>
      </c>
      <c r="K67" s="26">
        <f>ROUND(K69*K68/(100%+K68),2)</f>
        <v>808.89</v>
      </c>
    </row>
    <row r="68" spans="1:11" ht="75" customHeight="1" x14ac:dyDescent="0.35">
      <c r="A68" s="2" t="s">
        <v>10</v>
      </c>
      <c r="B68" s="36"/>
      <c r="C68" s="59"/>
      <c r="D68" s="20">
        <v>0.2</v>
      </c>
      <c r="E68" s="20">
        <v>0.2</v>
      </c>
      <c r="F68" s="25">
        <v>0.2</v>
      </c>
      <c r="G68" s="16" t="s">
        <v>11</v>
      </c>
      <c r="H68" s="16" t="s">
        <v>11</v>
      </c>
      <c r="I68" s="16" t="s">
        <v>11</v>
      </c>
      <c r="J68" s="16" t="s">
        <v>11</v>
      </c>
      <c r="K68" s="20">
        <v>0.2</v>
      </c>
    </row>
    <row r="69" spans="1:11" ht="75" customHeight="1" x14ac:dyDescent="0.35">
      <c r="A69" s="2" t="s">
        <v>26</v>
      </c>
      <c r="B69" s="37"/>
      <c r="C69" s="60"/>
      <c r="D69" s="21">
        <v>4650</v>
      </c>
      <c r="E69" s="21">
        <v>4810</v>
      </c>
      <c r="F69" s="29">
        <v>5100</v>
      </c>
      <c r="G69" s="7">
        <f>_xlfn.STDEV.S(D69,E69,F69)/I69*100</f>
        <v>4.7000340277501902</v>
      </c>
      <c r="H69" s="15">
        <f>(MAX(D69:F69)*100/MIN(D69:F69))-100</f>
        <v>9.6774193548387046</v>
      </c>
      <c r="I69" s="5">
        <f>ROUND((D69+E69+F69)/3,2)</f>
        <v>4853.33</v>
      </c>
      <c r="J69" s="19">
        <v>1</v>
      </c>
      <c r="K69" s="5">
        <f>ROUND(I69*D70*J69,2)</f>
        <v>4853.33</v>
      </c>
    </row>
    <row r="70" spans="1:11" x14ac:dyDescent="0.35">
      <c r="A70" s="2" t="s">
        <v>14</v>
      </c>
      <c r="B70" s="16"/>
      <c r="C70" s="16"/>
      <c r="D70" s="69">
        <v>1</v>
      </c>
      <c r="E70" s="69"/>
      <c r="F70" s="69"/>
      <c r="G70" s="16" t="s">
        <v>11</v>
      </c>
      <c r="H70" s="16" t="s">
        <v>11</v>
      </c>
      <c r="I70" s="16" t="s">
        <v>11</v>
      </c>
      <c r="J70" s="16" t="s">
        <v>11</v>
      </c>
      <c r="K70" s="16" t="s">
        <v>11</v>
      </c>
    </row>
    <row r="71" spans="1:11" ht="75" customHeight="1" x14ac:dyDescent="0.35">
      <c r="A71" s="2" t="s">
        <v>27</v>
      </c>
      <c r="B71" s="35" t="s">
        <v>41</v>
      </c>
      <c r="C71" s="58" t="s">
        <v>28</v>
      </c>
      <c r="D71" s="3">
        <f t="shared" ref="D71:F71" si="35">D74-D72</f>
        <v>3875</v>
      </c>
      <c r="E71" s="3">
        <f t="shared" si="35"/>
        <v>4008.33</v>
      </c>
      <c r="F71" s="3">
        <f t="shared" si="35"/>
        <v>4250</v>
      </c>
      <c r="G71" s="16" t="s">
        <v>11</v>
      </c>
      <c r="H71" s="16" t="s">
        <v>11</v>
      </c>
      <c r="I71" s="4">
        <f>ROUND((D71+E71+F71)/3,2)</f>
        <v>4044.44</v>
      </c>
      <c r="J71" s="16" t="s">
        <v>11</v>
      </c>
      <c r="K71" s="27">
        <f t="shared" ref="K71" si="36">K74-K72</f>
        <v>4044.44</v>
      </c>
    </row>
    <row r="72" spans="1:11" ht="75" customHeight="1" x14ac:dyDescent="0.35">
      <c r="A72" s="2" t="s">
        <v>8</v>
      </c>
      <c r="B72" s="36"/>
      <c r="C72" s="59"/>
      <c r="D72" s="26">
        <f t="shared" ref="D72:F72" si="37">ROUND(D74*D73/(100%+D73),2)</f>
        <v>775</v>
      </c>
      <c r="E72" s="26">
        <f t="shared" si="37"/>
        <v>801.67</v>
      </c>
      <c r="F72" s="26">
        <f t="shared" si="37"/>
        <v>850</v>
      </c>
      <c r="G72" s="16" t="s">
        <v>11</v>
      </c>
      <c r="H72" s="16" t="s">
        <v>11</v>
      </c>
      <c r="I72" s="5">
        <f>I74-I71</f>
        <v>808.88999999999987</v>
      </c>
      <c r="J72" s="16" t="s">
        <v>11</v>
      </c>
      <c r="K72" s="26">
        <f>ROUND(K74*K73/(100%+K73),2)</f>
        <v>808.89</v>
      </c>
    </row>
    <row r="73" spans="1:11" ht="75" customHeight="1" x14ac:dyDescent="0.35">
      <c r="A73" s="2" t="s">
        <v>10</v>
      </c>
      <c r="B73" s="36"/>
      <c r="C73" s="59"/>
      <c r="D73" s="20">
        <v>0.2</v>
      </c>
      <c r="E73" s="20">
        <v>0.2</v>
      </c>
      <c r="F73" s="25">
        <v>0.2</v>
      </c>
      <c r="G73" s="16" t="s">
        <v>11</v>
      </c>
      <c r="H73" s="16" t="s">
        <v>11</v>
      </c>
      <c r="I73" s="16" t="s">
        <v>11</v>
      </c>
      <c r="J73" s="16" t="s">
        <v>11</v>
      </c>
      <c r="K73" s="20">
        <v>0.2</v>
      </c>
    </row>
    <row r="74" spans="1:11" ht="75" customHeight="1" x14ac:dyDescent="0.35">
      <c r="A74" s="2" t="s">
        <v>26</v>
      </c>
      <c r="B74" s="37"/>
      <c r="C74" s="60"/>
      <c r="D74" s="21">
        <v>4650</v>
      </c>
      <c r="E74" s="21">
        <v>4810</v>
      </c>
      <c r="F74" s="29">
        <v>5100</v>
      </c>
      <c r="G74" s="7">
        <f>_xlfn.STDEV.S(D74,E74,F74)/I74*100</f>
        <v>4.7000340277501902</v>
      </c>
      <c r="H74" s="28">
        <f>(MAX(D74:F74)*100/MIN(D74:F74))-100</f>
        <v>9.6774193548387046</v>
      </c>
      <c r="I74" s="5">
        <f>ROUND((D74+E74+F74)/3,2)</f>
        <v>4853.33</v>
      </c>
      <c r="J74" s="19">
        <v>1</v>
      </c>
      <c r="K74" s="5">
        <f>ROUND(I74*D75*J74,2)</f>
        <v>4853.33</v>
      </c>
    </row>
    <row r="75" spans="1:11" x14ac:dyDescent="0.35">
      <c r="A75" s="2" t="s">
        <v>14</v>
      </c>
      <c r="B75" s="16"/>
      <c r="C75" s="16"/>
      <c r="D75" s="69">
        <v>1</v>
      </c>
      <c r="E75" s="69"/>
      <c r="F75" s="69"/>
      <c r="G75" s="16" t="s">
        <v>11</v>
      </c>
      <c r="H75" s="16" t="s">
        <v>11</v>
      </c>
      <c r="I75" s="16" t="s">
        <v>11</v>
      </c>
      <c r="J75" s="16" t="s">
        <v>11</v>
      </c>
      <c r="K75" s="16" t="s">
        <v>11</v>
      </c>
    </row>
    <row r="76" spans="1:11" ht="75" customHeight="1" x14ac:dyDescent="0.35">
      <c r="A76" s="2" t="s">
        <v>27</v>
      </c>
      <c r="B76" s="35" t="s">
        <v>42</v>
      </c>
      <c r="C76" s="58" t="s">
        <v>28</v>
      </c>
      <c r="D76" s="3">
        <f t="shared" ref="D76:F76" si="38">D79-D77</f>
        <v>3875</v>
      </c>
      <c r="E76" s="3">
        <f t="shared" si="38"/>
        <v>4008.33</v>
      </c>
      <c r="F76" s="3">
        <f t="shared" si="38"/>
        <v>4250</v>
      </c>
      <c r="G76" s="16" t="s">
        <v>11</v>
      </c>
      <c r="H76" s="16" t="s">
        <v>11</v>
      </c>
      <c r="I76" s="4">
        <f>ROUND((D76+E76+F76)/3,2)</f>
        <v>4044.44</v>
      </c>
      <c r="J76" s="16" t="s">
        <v>11</v>
      </c>
      <c r="K76" s="27">
        <f t="shared" ref="K76" si="39">K79-K77</f>
        <v>4044.44</v>
      </c>
    </row>
    <row r="77" spans="1:11" ht="75" customHeight="1" x14ac:dyDescent="0.35">
      <c r="A77" s="2" t="s">
        <v>8</v>
      </c>
      <c r="B77" s="36"/>
      <c r="C77" s="59"/>
      <c r="D77" s="26">
        <f t="shared" ref="D77:F77" si="40">ROUND(D79*D78/(100%+D78),2)</f>
        <v>775</v>
      </c>
      <c r="E77" s="26">
        <f t="shared" si="40"/>
        <v>801.67</v>
      </c>
      <c r="F77" s="26">
        <f t="shared" si="40"/>
        <v>850</v>
      </c>
      <c r="G77" s="16" t="s">
        <v>11</v>
      </c>
      <c r="H77" s="16" t="s">
        <v>11</v>
      </c>
      <c r="I77" s="5">
        <f>I79-I76</f>
        <v>808.88999999999987</v>
      </c>
      <c r="J77" s="16" t="s">
        <v>11</v>
      </c>
      <c r="K77" s="26">
        <f>ROUND(K79*K78/(100%+K78),2)</f>
        <v>808.89</v>
      </c>
    </row>
    <row r="78" spans="1:11" ht="75" customHeight="1" x14ac:dyDescent="0.35">
      <c r="A78" s="2" t="s">
        <v>10</v>
      </c>
      <c r="B78" s="36"/>
      <c r="C78" s="59"/>
      <c r="D78" s="20">
        <v>0.2</v>
      </c>
      <c r="E78" s="20">
        <v>0.2</v>
      </c>
      <c r="F78" s="25">
        <v>0.2</v>
      </c>
      <c r="G78" s="16" t="s">
        <v>11</v>
      </c>
      <c r="H78" s="16" t="s">
        <v>11</v>
      </c>
      <c r="I78" s="16" t="s">
        <v>11</v>
      </c>
      <c r="J78" s="16" t="s">
        <v>11</v>
      </c>
      <c r="K78" s="20">
        <v>0.2</v>
      </c>
    </row>
    <row r="79" spans="1:11" ht="75" customHeight="1" x14ac:dyDescent="0.35">
      <c r="A79" s="2" t="s">
        <v>26</v>
      </c>
      <c r="B79" s="37"/>
      <c r="C79" s="60"/>
      <c r="D79" s="21">
        <v>4650</v>
      </c>
      <c r="E79" s="21">
        <v>4810</v>
      </c>
      <c r="F79" s="29">
        <v>5100</v>
      </c>
      <c r="G79" s="7">
        <f>_xlfn.STDEV.S(D79,E79,F79)/I79*100</f>
        <v>4.7000340277501902</v>
      </c>
      <c r="H79" s="15">
        <f>(MAX(D79:F79)*100/MIN(D79:F79))-100</f>
        <v>9.6774193548387046</v>
      </c>
      <c r="I79" s="5">
        <f>ROUND((D79+E79+F79)/3,2)</f>
        <v>4853.33</v>
      </c>
      <c r="J79" s="19">
        <v>1</v>
      </c>
      <c r="K79" s="5">
        <f>ROUND(I79*D80*J79,2)</f>
        <v>4853.33</v>
      </c>
    </row>
    <row r="80" spans="1:11" x14ac:dyDescent="0.35">
      <c r="A80" s="2" t="s">
        <v>14</v>
      </c>
      <c r="B80" s="16"/>
      <c r="C80" s="16"/>
      <c r="D80" s="69">
        <v>1</v>
      </c>
      <c r="E80" s="69"/>
      <c r="F80" s="69"/>
      <c r="G80" s="16" t="s">
        <v>11</v>
      </c>
      <c r="H80" s="16" t="s">
        <v>11</v>
      </c>
      <c r="I80" s="16" t="s">
        <v>11</v>
      </c>
      <c r="J80" s="16" t="s">
        <v>11</v>
      </c>
      <c r="K80" s="16" t="s">
        <v>11</v>
      </c>
    </row>
    <row r="81" spans="1:11" ht="75" customHeight="1" x14ac:dyDescent="0.35">
      <c r="A81" s="2" t="s">
        <v>27</v>
      </c>
      <c r="B81" s="35" t="s">
        <v>43</v>
      </c>
      <c r="C81" s="58" t="s">
        <v>28</v>
      </c>
      <c r="D81" s="3">
        <f t="shared" ref="D81:F81" si="41">D84-D82</f>
        <v>3875</v>
      </c>
      <c r="E81" s="3">
        <f t="shared" si="41"/>
        <v>4008.33</v>
      </c>
      <c r="F81" s="3">
        <f t="shared" si="41"/>
        <v>4250</v>
      </c>
      <c r="G81" s="16" t="s">
        <v>11</v>
      </c>
      <c r="H81" s="16" t="s">
        <v>11</v>
      </c>
      <c r="I81" s="4">
        <f>ROUND((D81+E81+F81)/3,2)</f>
        <v>4044.44</v>
      </c>
      <c r="J81" s="16" t="s">
        <v>11</v>
      </c>
      <c r="K81" s="27">
        <f t="shared" ref="K81" si="42">K84-K82</f>
        <v>4044.44</v>
      </c>
    </row>
    <row r="82" spans="1:11" ht="75" customHeight="1" x14ac:dyDescent="0.35">
      <c r="A82" s="2" t="s">
        <v>8</v>
      </c>
      <c r="B82" s="36"/>
      <c r="C82" s="59"/>
      <c r="D82" s="26">
        <f t="shared" ref="D82:F82" si="43">ROUND(D84*D83/(100%+D83),2)</f>
        <v>775</v>
      </c>
      <c r="E82" s="26">
        <f t="shared" si="43"/>
        <v>801.67</v>
      </c>
      <c r="F82" s="26">
        <f t="shared" si="43"/>
        <v>850</v>
      </c>
      <c r="G82" s="16" t="s">
        <v>11</v>
      </c>
      <c r="H82" s="16" t="s">
        <v>11</v>
      </c>
      <c r="I82" s="5">
        <f>I84-I81</f>
        <v>808.88999999999987</v>
      </c>
      <c r="J82" s="16" t="s">
        <v>11</v>
      </c>
      <c r="K82" s="26">
        <f>ROUND(K84*K83/(100%+K83),2)</f>
        <v>808.89</v>
      </c>
    </row>
    <row r="83" spans="1:11" ht="75" customHeight="1" x14ac:dyDescent="0.35">
      <c r="A83" s="2" t="s">
        <v>10</v>
      </c>
      <c r="B83" s="36"/>
      <c r="C83" s="59"/>
      <c r="D83" s="20">
        <v>0.2</v>
      </c>
      <c r="E83" s="20">
        <v>0.2</v>
      </c>
      <c r="F83" s="25">
        <v>0.2</v>
      </c>
      <c r="G83" s="16" t="s">
        <v>11</v>
      </c>
      <c r="H83" s="16" t="s">
        <v>11</v>
      </c>
      <c r="I83" s="16" t="s">
        <v>11</v>
      </c>
      <c r="J83" s="16" t="s">
        <v>11</v>
      </c>
      <c r="K83" s="20">
        <v>0.2</v>
      </c>
    </row>
    <row r="84" spans="1:11" ht="75" customHeight="1" x14ac:dyDescent="0.35">
      <c r="A84" s="2" t="s">
        <v>26</v>
      </c>
      <c r="B84" s="37"/>
      <c r="C84" s="60"/>
      <c r="D84" s="21">
        <v>4650</v>
      </c>
      <c r="E84" s="21">
        <v>4810</v>
      </c>
      <c r="F84" s="29">
        <v>5100</v>
      </c>
      <c r="G84" s="7">
        <f>_xlfn.STDEV.S(D84,E84,F84)/I84*100</f>
        <v>4.7000340277501902</v>
      </c>
      <c r="H84" s="15">
        <f>(MAX(D84:F84)*100/MIN(D84:F84))-100</f>
        <v>9.6774193548387046</v>
      </c>
      <c r="I84" s="5">
        <f>ROUND((D84+E84+F84)/3,2)</f>
        <v>4853.33</v>
      </c>
      <c r="J84" s="19">
        <v>1</v>
      </c>
      <c r="K84" s="5">
        <f>ROUND(I84*D85*J84,2)</f>
        <v>4853.33</v>
      </c>
    </row>
    <row r="85" spans="1:11" x14ac:dyDescent="0.35">
      <c r="A85" s="2" t="s">
        <v>14</v>
      </c>
      <c r="B85" s="16"/>
      <c r="C85" s="16"/>
      <c r="D85" s="69">
        <v>1</v>
      </c>
      <c r="E85" s="69"/>
      <c r="F85" s="69"/>
      <c r="G85" s="16" t="s">
        <v>11</v>
      </c>
      <c r="H85" s="16" t="s">
        <v>11</v>
      </c>
      <c r="I85" s="16" t="s">
        <v>11</v>
      </c>
      <c r="J85" s="16" t="s">
        <v>11</v>
      </c>
      <c r="K85" s="16" t="s">
        <v>11</v>
      </c>
    </row>
    <row r="86" spans="1:11" ht="75" customHeight="1" x14ac:dyDescent="0.35">
      <c r="A86" s="2" t="s">
        <v>27</v>
      </c>
      <c r="B86" s="35" t="s">
        <v>44</v>
      </c>
      <c r="C86" s="58" t="s">
        <v>28</v>
      </c>
      <c r="D86" s="3">
        <f t="shared" ref="D86:F86" si="44">D89-D87</f>
        <v>3875</v>
      </c>
      <c r="E86" s="3">
        <f t="shared" si="44"/>
        <v>4008.33</v>
      </c>
      <c r="F86" s="3">
        <f t="shared" si="44"/>
        <v>4250</v>
      </c>
      <c r="G86" s="16" t="s">
        <v>11</v>
      </c>
      <c r="H86" s="16" t="s">
        <v>11</v>
      </c>
      <c r="I86" s="4">
        <f>ROUND((D86+E86+F86)/3,2)</f>
        <v>4044.44</v>
      </c>
      <c r="J86" s="16" t="s">
        <v>11</v>
      </c>
      <c r="K86" s="27">
        <f t="shared" ref="K86" si="45">K89-K87</f>
        <v>4044.44</v>
      </c>
    </row>
    <row r="87" spans="1:11" ht="75" customHeight="1" x14ac:dyDescent="0.35">
      <c r="A87" s="2" t="s">
        <v>8</v>
      </c>
      <c r="B87" s="36"/>
      <c r="C87" s="59"/>
      <c r="D87" s="26">
        <f t="shared" ref="D87:F87" si="46">ROUND(D89*D88/(100%+D88),2)</f>
        <v>775</v>
      </c>
      <c r="E87" s="26">
        <f t="shared" si="46"/>
        <v>801.67</v>
      </c>
      <c r="F87" s="26">
        <f t="shared" si="46"/>
        <v>850</v>
      </c>
      <c r="G87" s="16" t="s">
        <v>11</v>
      </c>
      <c r="H87" s="16" t="s">
        <v>11</v>
      </c>
      <c r="I87" s="5">
        <f>I89-I86</f>
        <v>808.88999999999987</v>
      </c>
      <c r="J87" s="16" t="s">
        <v>11</v>
      </c>
      <c r="K87" s="26">
        <f>ROUND(K89*K88/(100%+K88),2)</f>
        <v>808.89</v>
      </c>
    </row>
    <row r="88" spans="1:11" ht="75" customHeight="1" x14ac:dyDescent="0.35">
      <c r="A88" s="2" t="s">
        <v>10</v>
      </c>
      <c r="B88" s="36"/>
      <c r="C88" s="59"/>
      <c r="D88" s="20">
        <v>0.2</v>
      </c>
      <c r="E88" s="20">
        <v>0.2</v>
      </c>
      <c r="F88" s="25">
        <v>0.2</v>
      </c>
      <c r="G88" s="16" t="s">
        <v>11</v>
      </c>
      <c r="H88" s="16" t="s">
        <v>11</v>
      </c>
      <c r="I88" s="16" t="s">
        <v>11</v>
      </c>
      <c r="J88" s="16" t="s">
        <v>11</v>
      </c>
      <c r="K88" s="20">
        <v>0.2</v>
      </c>
    </row>
    <row r="89" spans="1:11" ht="75" customHeight="1" x14ac:dyDescent="0.35">
      <c r="A89" s="2" t="s">
        <v>26</v>
      </c>
      <c r="B89" s="37"/>
      <c r="C89" s="60"/>
      <c r="D89" s="21">
        <v>4650</v>
      </c>
      <c r="E89" s="21">
        <v>4810</v>
      </c>
      <c r="F89" s="29">
        <v>5100</v>
      </c>
      <c r="G89" s="7">
        <f>_xlfn.STDEV.S(D89,E89,F89)/I89*100</f>
        <v>4.7000340277501902</v>
      </c>
      <c r="H89" s="15">
        <f>(MAX(D89:F89)*100/MIN(D89:F89))-100</f>
        <v>9.6774193548387046</v>
      </c>
      <c r="I89" s="5">
        <f>ROUND((D89+E89+F89)/3,2)</f>
        <v>4853.33</v>
      </c>
      <c r="J89" s="19">
        <v>1</v>
      </c>
      <c r="K89" s="5">
        <f>ROUND(I89*D90*J89,2)</f>
        <v>4853.33</v>
      </c>
    </row>
    <row r="90" spans="1:11" x14ac:dyDescent="0.35">
      <c r="A90" s="2" t="s">
        <v>14</v>
      </c>
      <c r="B90" s="16"/>
      <c r="C90" s="16"/>
      <c r="D90" s="69">
        <v>1</v>
      </c>
      <c r="E90" s="69"/>
      <c r="F90" s="69"/>
      <c r="G90" s="16" t="s">
        <v>11</v>
      </c>
      <c r="H90" s="16" t="s">
        <v>11</v>
      </c>
      <c r="I90" s="16" t="s">
        <v>11</v>
      </c>
      <c r="J90" s="16" t="s">
        <v>11</v>
      </c>
      <c r="K90" s="16" t="s">
        <v>11</v>
      </c>
    </row>
    <row r="91" spans="1:11" ht="75" customHeight="1" x14ac:dyDescent="0.35">
      <c r="A91" s="2" t="s">
        <v>27</v>
      </c>
      <c r="B91" s="35" t="s">
        <v>45</v>
      </c>
      <c r="C91" s="58" t="s">
        <v>28</v>
      </c>
      <c r="D91" s="3">
        <f t="shared" ref="D91:F91" si="47">D94-D92</f>
        <v>3875</v>
      </c>
      <c r="E91" s="3">
        <f t="shared" si="47"/>
        <v>4008.33</v>
      </c>
      <c r="F91" s="3">
        <f t="shared" si="47"/>
        <v>4250</v>
      </c>
      <c r="G91" s="16" t="s">
        <v>11</v>
      </c>
      <c r="H91" s="16" t="s">
        <v>11</v>
      </c>
      <c r="I91" s="4">
        <f>ROUND((D91+E91+F91)/3,2)</f>
        <v>4044.44</v>
      </c>
      <c r="J91" s="16" t="s">
        <v>11</v>
      </c>
      <c r="K91" s="27">
        <f t="shared" ref="K91" si="48">K94-K92</f>
        <v>4044.44</v>
      </c>
    </row>
    <row r="92" spans="1:11" ht="75" customHeight="1" x14ac:dyDescent="0.35">
      <c r="A92" s="2" t="s">
        <v>8</v>
      </c>
      <c r="B92" s="36"/>
      <c r="C92" s="59"/>
      <c r="D92" s="26">
        <f t="shared" ref="D92:F92" si="49">ROUND(D94*D93/(100%+D93),2)</f>
        <v>775</v>
      </c>
      <c r="E92" s="26">
        <f t="shared" si="49"/>
        <v>801.67</v>
      </c>
      <c r="F92" s="26">
        <f t="shared" si="49"/>
        <v>850</v>
      </c>
      <c r="G92" s="16" t="s">
        <v>11</v>
      </c>
      <c r="H92" s="16" t="s">
        <v>11</v>
      </c>
      <c r="I92" s="5">
        <f>I94-I91</f>
        <v>808.88999999999987</v>
      </c>
      <c r="J92" s="16" t="s">
        <v>11</v>
      </c>
      <c r="K92" s="26">
        <f>ROUND(K94*K93/(100%+K93),2)</f>
        <v>808.89</v>
      </c>
    </row>
    <row r="93" spans="1:11" ht="75" customHeight="1" x14ac:dyDescent="0.35">
      <c r="A93" s="2" t="s">
        <v>10</v>
      </c>
      <c r="B93" s="36"/>
      <c r="C93" s="59"/>
      <c r="D93" s="20">
        <v>0.2</v>
      </c>
      <c r="E93" s="20">
        <v>0.2</v>
      </c>
      <c r="F93" s="25">
        <v>0.2</v>
      </c>
      <c r="G93" s="16" t="s">
        <v>11</v>
      </c>
      <c r="H93" s="16" t="s">
        <v>11</v>
      </c>
      <c r="I93" s="16" t="s">
        <v>11</v>
      </c>
      <c r="J93" s="16" t="s">
        <v>11</v>
      </c>
      <c r="K93" s="20">
        <v>0.2</v>
      </c>
    </row>
    <row r="94" spans="1:11" ht="75" customHeight="1" x14ac:dyDescent="0.35">
      <c r="A94" s="2" t="s">
        <v>26</v>
      </c>
      <c r="B94" s="37"/>
      <c r="C94" s="60"/>
      <c r="D94" s="21">
        <v>4650</v>
      </c>
      <c r="E94" s="21">
        <v>4810</v>
      </c>
      <c r="F94" s="29">
        <v>5100</v>
      </c>
      <c r="G94" s="7">
        <f>_xlfn.STDEV.S(D94,E94,F94)/I94*100</f>
        <v>4.7000340277501902</v>
      </c>
      <c r="H94" s="28">
        <f>(MAX(D94:F94)*100/MIN(D94:F94))-100</f>
        <v>9.6774193548387046</v>
      </c>
      <c r="I94" s="5">
        <f>ROUND((D94+E94+F94)/3,2)</f>
        <v>4853.33</v>
      </c>
      <c r="J94" s="19">
        <v>1</v>
      </c>
      <c r="K94" s="5">
        <f>ROUND(I94*D95*J94,2)</f>
        <v>4853.33</v>
      </c>
    </row>
    <row r="95" spans="1:11" x14ac:dyDescent="0.35">
      <c r="A95" s="2" t="s">
        <v>14</v>
      </c>
      <c r="B95" s="16"/>
      <c r="C95" s="16"/>
      <c r="D95" s="69">
        <v>1</v>
      </c>
      <c r="E95" s="69"/>
      <c r="F95" s="69"/>
      <c r="G95" s="16" t="s">
        <v>11</v>
      </c>
      <c r="H95" s="16" t="s">
        <v>11</v>
      </c>
      <c r="I95" s="16" t="s">
        <v>11</v>
      </c>
      <c r="J95" s="16" t="s">
        <v>11</v>
      </c>
      <c r="K95" s="16" t="s">
        <v>11</v>
      </c>
    </row>
    <row r="96" spans="1:11" ht="75" customHeight="1" x14ac:dyDescent="0.35">
      <c r="A96" s="2" t="s">
        <v>27</v>
      </c>
      <c r="B96" s="35" t="s">
        <v>46</v>
      </c>
      <c r="C96" s="58" t="s">
        <v>28</v>
      </c>
      <c r="D96" s="3">
        <f t="shared" ref="D96:F96" si="50">D99-D97</f>
        <v>3875</v>
      </c>
      <c r="E96" s="3">
        <f t="shared" si="50"/>
        <v>4008.33</v>
      </c>
      <c r="F96" s="3">
        <f t="shared" si="50"/>
        <v>4250</v>
      </c>
      <c r="G96" s="16" t="s">
        <v>11</v>
      </c>
      <c r="H96" s="16" t="s">
        <v>11</v>
      </c>
      <c r="I96" s="4">
        <f>ROUND((D96+E96+F96)/3,2)</f>
        <v>4044.44</v>
      </c>
      <c r="J96" s="16" t="s">
        <v>11</v>
      </c>
      <c r="K96" s="27">
        <f t="shared" ref="K96" si="51">K99-K97</f>
        <v>4044.44</v>
      </c>
    </row>
    <row r="97" spans="1:11" ht="75" customHeight="1" x14ac:dyDescent="0.35">
      <c r="A97" s="2" t="s">
        <v>8</v>
      </c>
      <c r="B97" s="36"/>
      <c r="C97" s="59"/>
      <c r="D97" s="26">
        <f t="shared" ref="D97:F97" si="52">ROUND(D99*D98/(100%+D98),2)</f>
        <v>775</v>
      </c>
      <c r="E97" s="26">
        <f t="shared" si="52"/>
        <v>801.67</v>
      </c>
      <c r="F97" s="26">
        <f t="shared" si="52"/>
        <v>850</v>
      </c>
      <c r="G97" s="16" t="s">
        <v>11</v>
      </c>
      <c r="H97" s="16" t="s">
        <v>11</v>
      </c>
      <c r="I97" s="5">
        <f>I99-I96</f>
        <v>808.88999999999987</v>
      </c>
      <c r="J97" s="16" t="s">
        <v>11</v>
      </c>
      <c r="K97" s="26">
        <f>ROUND(K99*K98/(100%+K98),2)</f>
        <v>808.89</v>
      </c>
    </row>
    <row r="98" spans="1:11" ht="75" customHeight="1" x14ac:dyDescent="0.35">
      <c r="A98" s="2" t="s">
        <v>10</v>
      </c>
      <c r="B98" s="36"/>
      <c r="C98" s="59"/>
      <c r="D98" s="20">
        <v>0.2</v>
      </c>
      <c r="E98" s="20">
        <v>0.2</v>
      </c>
      <c r="F98" s="25">
        <v>0.2</v>
      </c>
      <c r="G98" s="16" t="s">
        <v>11</v>
      </c>
      <c r="H98" s="16" t="s">
        <v>11</v>
      </c>
      <c r="I98" s="16" t="s">
        <v>11</v>
      </c>
      <c r="J98" s="16" t="s">
        <v>11</v>
      </c>
      <c r="K98" s="20">
        <v>0.2</v>
      </c>
    </row>
    <row r="99" spans="1:11" ht="75" customHeight="1" x14ac:dyDescent="0.35">
      <c r="A99" s="2" t="s">
        <v>26</v>
      </c>
      <c r="B99" s="37"/>
      <c r="C99" s="60"/>
      <c r="D99" s="21">
        <v>4650</v>
      </c>
      <c r="E99" s="21">
        <v>4810</v>
      </c>
      <c r="F99" s="29">
        <v>5100</v>
      </c>
      <c r="G99" s="7">
        <f>_xlfn.STDEV.S(D99,E99,F99)/I99*100</f>
        <v>4.7000340277501902</v>
      </c>
      <c r="H99" s="15">
        <f>(MAX(D99:F99)*100/MIN(D99:F99))-100</f>
        <v>9.6774193548387046</v>
      </c>
      <c r="I99" s="5">
        <f>ROUND((D99+E99+F99)/3,2)</f>
        <v>4853.33</v>
      </c>
      <c r="J99" s="19">
        <v>1</v>
      </c>
      <c r="K99" s="5">
        <f>ROUND(I99*D100*J99,2)</f>
        <v>4853.33</v>
      </c>
    </row>
    <row r="100" spans="1:11" x14ac:dyDescent="0.35">
      <c r="A100" s="2" t="s">
        <v>14</v>
      </c>
      <c r="B100" s="16"/>
      <c r="C100" s="16"/>
      <c r="D100" s="69">
        <v>1</v>
      </c>
      <c r="E100" s="69"/>
      <c r="F100" s="69"/>
      <c r="G100" s="16" t="s">
        <v>11</v>
      </c>
      <c r="H100" s="16" t="s">
        <v>11</v>
      </c>
      <c r="I100" s="16" t="s">
        <v>11</v>
      </c>
      <c r="J100" s="16" t="s">
        <v>11</v>
      </c>
      <c r="K100" s="16" t="s">
        <v>11</v>
      </c>
    </row>
    <row r="101" spans="1:11" ht="75" customHeight="1" x14ac:dyDescent="0.35">
      <c r="A101" s="2" t="s">
        <v>25</v>
      </c>
      <c r="B101" s="35" t="s">
        <v>60</v>
      </c>
      <c r="C101" s="58" t="s">
        <v>28</v>
      </c>
      <c r="D101" s="3">
        <f>D104-D102</f>
        <v>3875</v>
      </c>
      <c r="E101" s="3">
        <f t="shared" ref="E101" si="53">E104-E102</f>
        <v>4008.33</v>
      </c>
      <c r="F101" s="3">
        <f>F104-F102</f>
        <v>4250</v>
      </c>
      <c r="G101" s="16" t="s">
        <v>11</v>
      </c>
      <c r="H101" s="16" t="s">
        <v>11</v>
      </c>
      <c r="I101" s="4">
        <f>ROUND((D101+E101+F101)/3,2)</f>
        <v>4044.44</v>
      </c>
      <c r="J101" s="19" t="s">
        <v>11</v>
      </c>
      <c r="K101" s="27">
        <f>K104-K102</f>
        <v>4044.44</v>
      </c>
    </row>
    <row r="102" spans="1:11" ht="75" customHeight="1" x14ac:dyDescent="0.35">
      <c r="A102" s="2" t="s">
        <v>8</v>
      </c>
      <c r="B102" s="36"/>
      <c r="C102" s="59"/>
      <c r="D102" s="26">
        <f>ROUND(D104*D103/(100%+D103),2)</f>
        <v>775</v>
      </c>
      <c r="E102" s="26">
        <f t="shared" ref="E102:F102" si="54">ROUND(E104*E103/(100%+E103),2)</f>
        <v>801.67</v>
      </c>
      <c r="F102" s="26">
        <f t="shared" si="54"/>
        <v>850</v>
      </c>
      <c r="G102" s="16" t="s">
        <v>11</v>
      </c>
      <c r="H102" s="16" t="s">
        <v>11</v>
      </c>
      <c r="I102" s="5">
        <f>I104-I101</f>
        <v>808.88999999999987</v>
      </c>
      <c r="J102" s="16" t="s">
        <v>11</v>
      </c>
      <c r="K102" s="26">
        <f>ROUND(K104*K103/(100%+K103),2)</f>
        <v>808.89</v>
      </c>
    </row>
    <row r="103" spans="1:11" ht="75" customHeight="1" x14ac:dyDescent="0.35">
      <c r="A103" s="2" t="s">
        <v>10</v>
      </c>
      <c r="B103" s="36"/>
      <c r="C103" s="59"/>
      <c r="D103" s="20">
        <v>0.2</v>
      </c>
      <c r="E103" s="20">
        <v>0.2</v>
      </c>
      <c r="F103" s="20">
        <v>0.2</v>
      </c>
      <c r="G103" s="16" t="s">
        <v>11</v>
      </c>
      <c r="H103" s="16" t="s">
        <v>11</v>
      </c>
      <c r="I103" s="16" t="s">
        <v>11</v>
      </c>
      <c r="J103" s="16" t="s">
        <v>11</v>
      </c>
      <c r="K103" s="20">
        <v>0.2</v>
      </c>
    </row>
    <row r="104" spans="1:11" ht="75" customHeight="1" x14ac:dyDescent="0.35">
      <c r="A104" s="2" t="s">
        <v>26</v>
      </c>
      <c r="B104" s="37"/>
      <c r="C104" s="60"/>
      <c r="D104" s="21">
        <v>4650</v>
      </c>
      <c r="E104" s="21">
        <v>4810</v>
      </c>
      <c r="F104" s="29">
        <v>5100</v>
      </c>
      <c r="G104" s="7">
        <f>_xlfn.STDEV.S(D104,E104,F104)/I104*100</f>
        <v>4.7000340277501902</v>
      </c>
      <c r="H104" s="28">
        <f>(MAX(D104:F104)*100/MIN(D104:F104))-100</f>
        <v>9.6774193548387046</v>
      </c>
      <c r="I104" s="5">
        <f>ROUND((D104+E104+F104)/3,2)</f>
        <v>4853.33</v>
      </c>
      <c r="J104" s="19">
        <v>1</v>
      </c>
      <c r="K104" s="5">
        <f>ROUND(I104*D105*J104,2)</f>
        <v>4853.33</v>
      </c>
    </row>
    <row r="105" spans="1:11" x14ac:dyDescent="0.35">
      <c r="A105" s="2" t="s">
        <v>14</v>
      </c>
      <c r="B105" s="16"/>
      <c r="C105" s="16"/>
      <c r="D105" s="38">
        <v>1</v>
      </c>
      <c r="E105" s="39"/>
      <c r="F105" s="40"/>
      <c r="G105" s="16" t="s">
        <v>11</v>
      </c>
      <c r="H105" s="16" t="s">
        <v>11</v>
      </c>
      <c r="I105" s="16" t="s">
        <v>11</v>
      </c>
      <c r="J105" s="16" t="s">
        <v>11</v>
      </c>
      <c r="K105" s="16" t="s">
        <v>11</v>
      </c>
    </row>
    <row r="106" spans="1:11" ht="75" customHeight="1" x14ac:dyDescent="0.35">
      <c r="A106" s="2" t="s">
        <v>27</v>
      </c>
      <c r="B106" s="35" t="s">
        <v>47</v>
      </c>
      <c r="C106" s="58" t="s">
        <v>28</v>
      </c>
      <c r="D106" s="3">
        <f>D109-D107</f>
        <v>3875</v>
      </c>
      <c r="E106" s="3">
        <f t="shared" ref="E106:F106" si="55">E109-E107</f>
        <v>4008.33</v>
      </c>
      <c r="F106" s="3">
        <f t="shared" si="55"/>
        <v>4250</v>
      </c>
      <c r="G106" s="16" t="s">
        <v>11</v>
      </c>
      <c r="H106" s="16" t="s">
        <v>11</v>
      </c>
      <c r="I106" s="4">
        <f>ROUND((D106+E106+F106)/3,2)</f>
        <v>4044.44</v>
      </c>
      <c r="J106" s="16" t="s">
        <v>11</v>
      </c>
      <c r="K106" s="27">
        <f t="shared" ref="K106" si="56">K109-K107</f>
        <v>4044.44</v>
      </c>
    </row>
    <row r="107" spans="1:11" ht="75" customHeight="1" x14ac:dyDescent="0.35">
      <c r="A107" s="2" t="s">
        <v>8</v>
      </c>
      <c r="B107" s="36"/>
      <c r="C107" s="59"/>
      <c r="D107" s="26">
        <f t="shared" ref="D107:F107" si="57">ROUND(D109*D108/(100%+D108),2)</f>
        <v>775</v>
      </c>
      <c r="E107" s="26">
        <f t="shared" si="57"/>
        <v>801.67</v>
      </c>
      <c r="F107" s="26">
        <f t="shared" si="57"/>
        <v>850</v>
      </c>
      <c r="G107" s="16" t="s">
        <v>11</v>
      </c>
      <c r="H107" s="16" t="s">
        <v>11</v>
      </c>
      <c r="I107" s="5">
        <f>I109-I106</f>
        <v>808.88999999999987</v>
      </c>
      <c r="J107" s="16" t="s">
        <v>11</v>
      </c>
      <c r="K107" s="26">
        <f>ROUND(K109*K108/(100%+K108),2)</f>
        <v>808.89</v>
      </c>
    </row>
    <row r="108" spans="1:11" ht="75" customHeight="1" x14ac:dyDescent="0.35">
      <c r="A108" s="2" t="s">
        <v>10</v>
      </c>
      <c r="B108" s="36"/>
      <c r="C108" s="59"/>
      <c r="D108" s="20">
        <v>0.2</v>
      </c>
      <c r="E108" s="20">
        <v>0.2</v>
      </c>
      <c r="F108" s="25">
        <v>0.2</v>
      </c>
      <c r="G108" s="16" t="s">
        <v>11</v>
      </c>
      <c r="H108" s="16" t="s">
        <v>11</v>
      </c>
      <c r="I108" s="16" t="s">
        <v>11</v>
      </c>
      <c r="J108" s="16" t="s">
        <v>11</v>
      </c>
      <c r="K108" s="20">
        <v>0.2</v>
      </c>
    </row>
    <row r="109" spans="1:11" ht="75" customHeight="1" x14ac:dyDescent="0.35">
      <c r="A109" s="2" t="s">
        <v>26</v>
      </c>
      <c r="B109" s="37"/>
      <c r="C109" s="60"/>
      <c r="D109" s="21">
        <v>4650</v>
      </c>
      <c r="E109" s="21">
        <v>4810</v>
      </c>
      <c r="F109" s="29">
        <v>5100</v>
      </c>
      <c r="G109" s="7">
        <f>_xlfn.STDEV.S(D109,E109,F109)/I109*100</f>
        <v>4.7000340277501902</v>
      </c>
      <c r="H109" s="15">
        <f>(MAX(D109:F109)*100/MIN(D109:F109))-100</f>
        <v>9.6774193548387046</v>
      </c>
      <c r="I109" s="5">
        <f>ROUND((D109+E109+F109)/3,2)</f>
        <v>4853.33</v>
      </c>
      <c r="J109" s="19">
        <v>1</v>
      </c>
      <c r="K109" s="5">
        <f>ROUND(I109*D110*J109,2)</f>
        <v>4853.33</v>
      </c>
    </row>
    <row r="110" spans="1:11" x14ac:dyDescent="0.35">
      <c r="A110" s="2" t="s">
        <v>14</v>
      </c>
      <c r="B110" s="16"/>
      <c r="C110" s="16"/>
      <c r="D110" s="69">
        <v>1</v>
      </c>
      <c r="E110" s="69"/>
      <c r="F110" s="69"/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</row>
    <row r="111" spans="1:11" ht="75" customHeight="1" x14ac:dyDescent="0.35">
      <c r="A111" s="2" t="s">
        <v>27</v>
      </c>
      <c r="B111" s="35" t="s">
        <v>48</v>
      </c>
      <c r="C111" s="58" t="s">
        <v>28</v>
      </c>
      <c r="D111" s="3">
        <f>D114-D112</f>
        <v>3875</v>
      </c>
      <c r="E111" s="3">
        <f t="shared" ref="E111:F111" si="58">E114-E112</f>
        <v>4008.33</v>
      </c>
      <c r="F111" s="3">
        <f t="shared" si="58"/>
        <v>4250</v>
      </c>
      <c r="G111" s="16" t="s">
        <v>11</v>
      </c>
      <c r="H111" s="16" t="s">
        <v>11</v>
      </c>
      <c r="I111" s="4">
        <f>ROUND((D111+E111+F111)/3,2)</f>
        <v>4044.44</v>
      </c>
      <c r="J111" s="16" t="s">
        <v>11</v>
      </c>
      <c r="K111" s="27">
        <f t="shared" ref="K111" si="59">K114-K112</f>
        <v>4044.44</v>
      </c>
    </row>
    <row r="112" spans="1:11" ht="75" customHeight="1" x14ac:dyDescent="0.35">
      <c r="A112" s="2" t="s">
        <v>8</v>
      </c>
      <c r="B112" s="36"/>
      <c r="C112" s="59"/>
      <c r="D112" s="26">
        <f t="shared" ref="D112:F112" si="60">ROUND(D114*D113/(100%+D113),2)</f>
        <v>775</v>
      </c>
      <c r="E112" s="26">
        <f t="shared" si="60"/>
        <v>801.67</v>
      </c>
      <c r="F112" s="26">
        <f t="shared" si="60"/>
        <v>850</v>
      </c>
      <c r="G112" s="16" t="s">
        <v>11</v>
      </c>
      <c r="H112" s="16" t="s">
        <v>11</v>
      </c>
      <c r="I112" s="5">
        <f>I114-I111</f>
        <v>808.88999999999987</v>
      </c>
      <c r="J112" s="16" t="s">
        <v>11</v>
      </c>
      <c r="K112" s="26">
        <f>ROUND(K114*K113/(100%+K113),2)</f>
        <v>808.89</v>
      </c>
    </row>
    <row r="113" spans="1:11" ht="75" customHeight="1" x14ac:dyDescent="0.35">
      <c r="A113" s="2" t="s">
        <v>10</v>
      </c>
      <c r="B113" s="36"/>
      <c r="C113" s="59"/>
      <c r="D113" s="20">
        <v>0.2</v>
      </c>
      <c r="E113" s="20">
        <v>0.2</v>
      </c>
      <c r="F113" s="25">
        <v>0.2</v>
      </c>
      <c r="G113" s="16" t="s">
        <v>11</v>
      </c>
      <c r="H113" s="16" t="s">
        <v>11</v>
      </c>
      <c r="I113" s="16" t="s">
        <v>11</v>
      </c>
      <c r="J113" s="16" t="s">
        <v>11</v>
      </c>
      <c r="K113" s="20">
        <v>0.2</v>
      </c>
    </row>
    <row r="114" spans="1:11" ht="75" customHeight="1" x14ac:dyDescent="0.35">
      <c r="A114" s="2" t="s">
        <v>26</v>
      </c>
      <c r="B114" s="37"/>
      <c r="C114" s="60"/>
      <c r="D114" s="21">
        <v>4650</v>
      </c>
      <c r="E114" s="21">
        <v>4810</v>
      </c>
      <c r="F114" s="29">
        <v>5100</v>
      </c>
      <c r="G114" s="7">
        <f>_xlfn.STDEV.S(D114,E114,F114)/I114*100</f>
        <v>4.7000340277501902</v>
      </c>
      <c r="H114" s="15">
        <f>(MAX(D114:F114)*100/MIN(D114:F114))-100</f>
        <v>9.6774193548387046</v>
      </c>
      <c r="I114" s="5">
        <f>ROUND((D114+E114+F114)/3,2)</f>
        <v>4853.33</v>
      </c>
      <c r="J114" s="19">
        <v>1</v>
      </c>
      <c r="K114" s="5">
        <f>ROUND(I114*D115*J114,2)</f>
        <v>4853.33</v>
      </c>
    </row>
    <row r="115" spans="1:11" x14ac:dyDescent="0.35">
      <c r="A115" s="2" t="s">
        <v>14</v>
      </c>
      <c r="B115" s="16"/>
      <c r="C115" s="16"/>
      <c r="D115" s="69">
        <v>1</v>
      </c>
      <c r="E115" s="69"/>
      <c r="F115" s="69"/>
      <c r="G115" s="16" t="s">
        <v>11</v>
      </c>
      <c r="H115" s="16" t="s">
        <v>11</v>
      </c>
      <c r="I115" s="16" t="s">
        <v>11</v>
      </c>
      <c r="J115" s="16" t="s">
        <v>11</v>
      </c>
      <c r="K115" s="16" t="s">
        <v>11</v>
      </c>
    </row>
    <row r="116" spans="1:11" ht="75" customHeight="1" x14ac:dyDescent="0.35">
      <c r="A116" s="2" t="s">
        <v>27</v>
      </c>
      <c r="B116" s="35" t="s">
        <v>49</v>
      </c>
      <c r="C116" s="58" t="s">
        <v>28</v>
      </c>
      <c r="D116" s="3">
        <f t="shared" ref="D116:F116" si="61">D119-D117</f>
        <v>3875</v>
      </c>
      <c r="E116" s="3">
        <f t="shared" si="61"/>
        <v>4008.33</v>
      </c>
      <c r="F116" s="3">
        <f t="shared" si="61"/>
        <v>4250</v>
      </c>
      <c r="G116" s="16" t="s">
        <v>11</v>
      </c>
      <c r="H116" s="16" t="s">
        <v>11</v>
      </c>
      <c r="I116" s="4">
        <f>ROUND((D116+E116+F116)/3,2)</f>
        <v>4044.44</v>
      </c>
      <c r="J116" s="16" t="s">
        <v>11</v>
      </c>
      <c r="K116" s="27">
        <f t="shared" ref="K116" si="62">K119-K117</f>
        <v>4044.44</v>
      </c>
    </row>
    <row r="117" spans="1:11" ht="75" customHeight="1" x14ac:dyDescent="0.35">
      <c r="A117" s="2" t="s">
        <v>8</v>
      </c>
      <c r="B117" s="36"/>
      <c r="C117" s="59"/>
      <c r="D117" s="26">
        <f t="shared" ref="D117:F117" si="63">ROUND(D119*D118/(100%+D118),2)</f>
        <v>775</v>
      </c>
      <c r="E117" s="26">
        <f t="shared" si="63"/>
        <v>801.67</v>
      </c>
      <c r="F117" s="26">
        <f t="shared" si="63"/>
        <v>850</v>
      </c>
      <c r="G117" s="16" t="s">
        <v>11</v>
      </c>
      <c r="H117" s="16" t="s">
        <v>11</v>
      </c>
      <c r="I117" s="5">
        <f>I119-I116</f>
        <v>808.88999999999987</v>
      </c>
      <c r="J117" s="16" t="s">
        <v>11</v>
      </c>
      <c r="K117" s="26">
        <f>ROUND(K119*K118/(100%+K118),2)</f>
        <v>808.89</v>
      </c>
    </row>
    <row r="118" spans="1:11" ht="75" customHeight="1" x14ac:dyDescent="0.35">
      <c r="A118" s="2" t="s">
        <v>10</v>
      </c>
      <c r="B118" s="36"/>
      <c r="C118" s="59"/>
      <c r="D118" s="20">
        <v>0.2</v>
      </c>
      <c r="E118" s="20">
        <v>0.2</v>
      </c>
      <c r="F118" s="25">
        <v>0.2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20">
        <v>0.2</v>
      </c>
    </row>
    <row r="119" spans="1:11" ht="75" customHeight="1" x14ac:dyDescent="0.35">
      <c r="A119" s="2" t="s">
        <v>26</v>
      </c>
      <c r="B119" s="37"/>
      <c r="C119" s="60"/>
      <c r="D119" s="21">
        <v>4650</v>
      </c>
      <c r="E119" s="21">
        <v>4810</v>
      </c>
      <c r="F119" s="29">
        <v>5100</v>
      </c>
      <c r="G119" s="7">
        <f>_xlfn.STDEV.S(D119,E119,F119)/I119*100</f>
        <v>4.7000340277501902</v>
      </c>
      <c r="H119" s="30">
        <f>(MAX(D119:F119)*100/MIN(D119:F119))-100</f>
        <v>9.6774193548387046</v>
      </c>
      <c r="I119" s="5">
        <f>ROUND((D119+E119+F119)/3,2)</f>
        <v>4853.33</v>
      </c>
      <c r="J119" s="19">
        <v>1</v>
      </c>
      <c r="K119" s="5">
        <f>ROUND(I119*D120*J119,2)</f>
        <v>4853.33</v>
      </c>
    </row>
    <row r="120" spans="1:11" x14ac:dyDescent="0.35">
      <c r="A120" s="2" t="s">
        <v>14</v>
      </c>
      <c r="B120" s="16"/>
      <c r="C120" s="16"/>
      <c r="D120" s="69">
        <v>1</v>
      </c>
      <c r="E120" s="69"/>
      <c r="F120" s="69"/>
      <c r="G120" s="16" t="s">
        <v>11</v>
      </c>
      <c r="H120" s="16" t="s">
        <v>11</v>
      </c>
      <c r="I120" s="16" t="s">
        <v>11</v>
      </c>
      <c r="J120" s="16" t="s">
        <v>11</v>
      </c>
      <c r="K120" s="16" t="s">
        <v>11</v>
      </c>
    </row>
    <row r="121" spans="1:11" ht="75" customHeight="1" x14ac:dyDescent="0.35">
      <c r="A121" s="2" t="s">
        <v>27</v>
      </c>
      <c r="B121" s="35" t="s">
        <v>50</v>
      </c>
      <c r="C121" s="58" t="s">
        <v>28</v>
      </c>
      <c r="D121" s="3">
        <f t="shared" ref="D121:F121" si="64">D124-D122</f>
        <v>3875</v>
      </c>
      <c r="E121" s="3">
        <f t="shared" si="64"/>
        <v>4008.33</v>
      </c>
      <c r="F121" s="3">
        <f t="shared" si="64"/>
        <v>4250</v>
      </c>
      <c r="G121" s="16" t="s">
        <v>11</v>
      </c>
      <c r="H121" s="16" t="s">
        <v>11</v>
      </c>
      <c r="I121" s="4">
        <f>ROUND((D121+E121+F121)/3,2)</f>
        <v>4044.44</v>
      </c>
      <c r="J121" s="16" t="s">
        <v>11</v>
      </c>
      <c r="K121" s="27">
        <f t="shared" ref="K121" si="65">K124-K122</f>
        <v>4044.44</v>
      </c>
    </row>
    <row r="122" spans="1:11" ht="75" customHeight="1" x14ac:dyDescent="0.35">
      <c r="A122" s="2" t="s">
        <v>8</v>
      </c>
      <c r="B122" s="36"/>
      <c r="C122" s="59"/>
      <c r="D122" s="26">
        <f t="shared" ref="D122:F122" si="66">ROUND(D124*D123/(100%+D123),2)</f>
        <v>775</v>
      </c>
      <c r="E122" s="26">
        <f t="shared" si="66"/>
        <v>801.67</v>
      </c>
      <c r="F122" s="26">
        <f t="shared" si="66"/>
        <v>850</v>
      </c>
      <c r="G122" s="16" t="s">
        <v>11</v>
      </c>
      <c r="H122" s="16" t="s">
        <v>11</v>
      </c>
      <c r="I122" s="5">
        <f>I124-I121</f>
        <v>808.88999999999987</v>
      </c>
      <c r="J122" s="16" t="s">
        <v>11</v>
      </c>
      <c r="K122" s="26">
        <f>ROUND(K124*K123/(100%+K123),2)</f>
        <v>808.89</v>
      </c>
    </row>
    <row r="123" spans="1:11" ht="75" customHeight="1" x14ac:dyDescent="0.35">
      <c r="A123" s="2" t="s">
        <v>10</v>
      </c>
      <c r="B123" s="36"/>
      <c r="C123" s="59"/>
      <c r="D123" s="20">
        <v>0.2</v>
      </c>
      <c r="E123" s="20">
        <v>0.2</v>
      </c>
      <c r="F123" s="25">
        <v>0.2</v>
      </c>
      <c r="G123" s="16" t="s">
        <v>11</v>
      </c>
      <c r="H123" s="16" t="s">
        <v>11</v>
      </c>
      <c r="I123" s="16" t="s">
        <v>11</v>
      </c>
      <c r="J123" s="16" t="s">
        <v>11</v>
      </c>
      <c r="K123" s="20">
        <v>0.2</v>
      </c>
    </row>
    <row r="124" spans="1:11" ht="75" customHeight="1" x14ac:dyDescent="0.35">
      <c r="A124" s="2" t="s">
        <v>26</v>
      </c>
      <c r="B124" s="37"/>
      <c r="C124" s="60"/>
      <c r="D124" s="21">
        <v>4650</v>
      </c>
      <c r="E124" s="21">
        <v>4810</v>
      </c>
      <c r="F124" s="29">
        <v>5100</v>
      </c>
      <c r="G124" s="7">
        <f>_xlfn.STDEV.S(D124,E124,F124)/I124*100</f>
        <v>4.7000340277501902</v>
      </c>
      <c r="H124" s="15">
        <f>(MAX(D124:F124)*100/MIN(D124:F124))-100</f>
        <v>9.6774193548387046</v>
      </c>
      <c r="I124" s="5">
        <f>ROUND((D124+E124+F124)/3,2)</f>
        <v>4853.33</v>
      </c>
      <c r="J124" s="19">
        <v>1</v>
      </c>
      <c r="K124" s="5">
        <f>ROUND(I124*D125*J124,2)</f>
        <v>4853.33</v>
      </c>
    </row>
    <row r="125" spans="1:11" x14ac:dyDescent="0.35">
      <c r="A125" s="2" t="s">
        <v>14</v>
      </c>
      <c r="B125" s="16"/>
      <c r="C125" s="16"/>
      <c r="D125" s="69">
        <v>1</v>
      </c>
      <c r="E125" s="69"/>
      <c r="F125" s="69"/>
      <c r="G125" s="16" t="s">
        <v>11</v>
      </c>
      <c r="H125" s="16" t="s">
        <v>11</v>
      </c>
      <c r="I125" s="16" t="s">
        <v>11</v>
      </c>
      <c r="J125" s="16" t="s">
        <v>11</v>
      </c>
      <c r="K125" s="16" t="s">
        <v>11</v>
      </c>
    </row>
    <row r="126" spans="1:11" ht="75" customHeight="1" x14ac:dyDescent="0.35">
      <c r="A126" s="2" t="s">
        <v>27</v>
      </c>
      <c r="B126" s="35" t="s">
        <v>51</v>
      </c>
      <c r="C126" s="58" t="s">
        <v>28</v>
      </c>
      <c r="D126" s="3">
        <f t="shared" ref="D126:F126" si="67">D129-D127</f>
        <v>3875</v>
      </c>
      <c r="E126" s="3">
        <f t="shared" si="67"/>
        <v>4008.33</v>
      </c>
      <c r="F126" s="3">
        <f t="shared" si="67"/>
        <v>4250</v>
      </c>
      <c r="G126" s="16" t="s">
        <v>11</v>
      </c>
      <c r="H126" s="16" t="s">
        <v>11</v>
      </c>
      <c r="I126" s="4">
        <f>ROUND((D126+E126+F126)/3,2)</f>
        <v>4044.44</v>
      </c>
      <c r="J126" s="16" t="s">
        <v>11</v>
      </c>
      <c r="K126" s="27">
        <f t="shared" ref="K126" si="68">K129-K127</f>
        <v>4044.44</v>
      </c>
    </row>
    <row r="127" spans="1:11" ht="75" customHeight="1" x14ac:dyDescent="0.35">
      <c r="A127" s="2" t="s">
        <v>8</v>
      </c>
      <c r="B127" s="36"/>
      <c r="C127" s="59"/>
      <c r="D127" s="26">
        <f t="shared" ref="D127:F127" si="69">ROUND(D129*D128/(100%+D128),2)</f>
        <v>775</v>
      </c>
      <c r="E127" s="26">
        <f t="shared" si="69"/>
        <v>801.67</v>
      </c>
      <c r="F127" s="26">
        <f t="shared" si="69"/>
        <v>850</v>
      </c>
      <c r="G127" s="16" t="s">
        <v>11</v>
      </c>
      <c r="H127" s="16" t="s">
        <v>11</v>
      </c>
      <c r="I127" s="5">
        <f>I129-I126</f>
        <v>808.88999999999987</v>
      </c>
      <c r="J127" s="16" t="s">
        <v>11</v>
      </c>
      <c r="K127" s="26">
        <f>ROUND(K129*K128/(100%+K128),2)</f>
        <v>808.89</v>
      </c>
    </row>
    <row r="128" spans="1:11" ht="75" customHeight="1" x14ac:dyDescent="0.35">
      <c r="A128" s="2" t="s">
        <v>10</v>
      </c>
      <c r="B128" s="36"/>
      <c r="C128" s="59"/>
      <c r="D128" s="20">
        <v>0.2</v>
      </c>
      <c r="E128" s="20">
        <v>0.2</v>
      </c>
      <c r="F128" s="25">
        <v>0.2</v>
      </c>
      <c r="G128" s="16" t="s">
        <v>11</v>
      </c>
      <c r="H128" s="16" t="s">
        <v>11</v>
      </c>
      <c r="I128" s="16" t="s">
        <v>11</v>
      </c>
      <c r="J128" s="16" t="s">
        <v>11</v>
      </c>
      <c r="K128" s="20">
        <v>0.2</v>
      </c>
    </row>
    <row r="129" spans="1:11" ht="75" customHeight="1" x14ac:dyDescent="0.35">
      <c r="A129" s="2" t="s">
        <v>26</v>
      </c>
      <c r="B129" s="37"/>
      <c r="C129" s="60"/>
      <c r="D129" s="21">
        <v>4650</v>
      </c>
      <c r="E129" s="21">
        <v>4810</v>
      </c>
      <c r="F129" s="29">
        <v>5100</v>
      </c>
      <c r="G129" s="7">
        <f>_xlfn.STDEV.S(D129,E129,F129)/I129*100</f>
        <v>4.7000340277501902</v>
      </c>
      <c r="H129" s="15">
        <f>(MAX(D129:F129)*100/MIN(D129:F129))-100</f>
        <v>9.6774193548387046</v>
      </c>
      <c r="I129" s="5">
        <f>ROUND((D129+E129+F129)/3,2)</f>
        <v>4853.33</v>
      </c>
      <c r="J129" s="19">
        <v>1</v>
      </c>
      <c r="K129" s="5">
        <f>ROUND(I129*D130*J129,2)</f>
        <v>4853.33</v>
      </c>
    </row>
    <row r="130" spans="1:11" x14ac:dyDescent="0.35">
      <c r="A130" s="2" t="s">
        <v>14</v>
      </c>
      <c r="B130" s="16"/>
      <c r="C130" s="16"/>
      <c r="D130" s="69">
        <v>1</v>
      </c>
      <c r="E130" s="69"/>
      <c r="F130" s="69"/>
      <c r="G130" s="16" t="s">
        <v>11</v>
      </c>
      <c r="H130" s="16" t="s">
        <v>11</v>
      </c>
      <c r="I130" s="16" t="s">
        <v>11</v>
      </c>
      <c r="J130" s="16" t="s">
        <v>11</v>
      </c>
      <c r="K130" s="16" t="s">
        <v>11</v>
      </c>
    </row>
    <row r="131" spans="1:11" ht="75" customHeight="1" x14ac:dyDescent="0.35">
      <c r="A131" s="2" t="s">
        <v>27</v>
      </c>
      <c r="B131" s="35" t="s">
        <v>52</v>
      </c>
      <c r="C131" s="58" t="s">
        <v>28</v>
      </c>
      <c r="D131" s="3">
        <f t="shared" ref="D131:F131" si="70">D134-D132</f>
        <v>3875</v>
      </c>
      <c r="E131" s="3">
        <f t="shared" si="70"/>
        <v>4008.33</v>
      </c>
      <c r="F131" s="3">
        <f t="shared" si="70"/>
        <v>4250</v>
      </c>
      <c r="G131" s="16" t="s">
        <v>11</v>
      </c>
      <c r="H131" s="16" t="s">
        <v>11</v>
      </c>
      <c r="I131" s="4">
        <f>ROUND((D131+E131+F131)/3,2)</f>
        <v>4044.44</v>
      </c>
      <c r="J131" s="16" t="s">
        <v>11</v>
      </c>
      <c r="K131" s="27">
        <f t="shared" ref="K131" si="71">K134-K132</f>
        <v>4044.44</v>
      </c>
    </row>
    <row r="132" spans="1:11" ht="75" customHeight="1" x14ac:dyDescent="0.35">
      <c r="A132" s="2" t="s">
        <v>8</v>
      </c>
      <c r="B132" s="36"/>
      <c r="C132" s="59"/>
      <c r="D132" s="26">
        <f t="shared" ref="D132:F132" si="72">ROUND(D134*D133/(100%+D133),2)</f>
        <v>775</v>
      </c>
      <c r="E132" s="26">
        <f t="shared" si="72"/>
        <v>801.67</v>
      </c>
      <c r="F132" s="26">
        <f t="shared" si="72"/>
        <v>850</v>
      </c>
      <c r="G132" s="16" t="s">
        <v>11</v>
      </c>
      <c r="H132" s="16" t="s">
        <v>11</v>
      </c>
      <c r="I132" s="5">
        <f>I134-I131</f>
        <v>808.88999999999987</v>
      </c>
      <c r="J132" s="16" t="s">
        <v>11</v>
      </c>
      <c r="K132" s="26">
        <f>ROUND(K134*K133/(100%+K133),2)</f>
        <v>808.89</v>
      </c>
    </row>
    <row r="133" spans="1:11" ht="75" customHeight="1" x14ac:dyDescent="0.35">
      <c r="A133" s="2" t="s">
        <v>10</v>
      </c>
      <c r="B133" s="36"/>
      <c r="C133" s="59"/>
      <c r="D133" s="20">
        <v>0.2</v>
      </c>
      <c r="E133" s="20">
        <v>0.2</v>
      </c>
      <c r="F133" s="25">
        <v>0.2</v>
      </c>
      <c r="G133" s="16" t="s">
        <v>11</v>
      </c>
      <c r="H133" s="16" t="s">
        <v>11</v>
      </c>
      <c r="I133" s="16" t="s">
        <v>11</v>
      </c>
      <c r="J133" s="16" t="s">
        <v>11</v>
      </c>
      <c r="K133" s="20">
        <v>0.2</v>
      </c>
    </row>
    <row r="134" spans="1:11" ht="75" customHeight="1" x14ac:dyDescent="0.35">
      <c r="A134" s="2" t="s">
        <v>26</v>
      </c>
      <c r="B134" s="37"/>
      <c r="C134" s="60"/>
      <c r="D134" s="21">
        <v>4650</v>
      </c>
      <c r="E134" s="21">
        <v>4810</v>
      </c>
      <c r="F134" s="29">
        <v>5100</v>
      </c>
      <c r="G134" s="7">
        <f>_xlfn.STDEV.S(D134,E134,F134)/I134*100</f>
        <v>4.7000340277501902</v>
      </c>
      <c r="H134" s="15">
        <f>(MAX(D134:F134)*100/MIN(D134:F134))-100</f>
        <v>9.6774193548387046</v>
      </c>
      <c r="I134" s="5">
        <f>ROUND((D134+E134+F134)/3,2)</f>
        <v>4853.33</v>
      </c>
      <c r="J134" s="19">
        <v>1</v>
      </c>
      <c r="K134" s="5">
        <f>ROUND(I134*D135*J134,2)</f>
        <v>4853.33</v>
      </c>
    </row>
    <row r="135" spans="1:11" x14ac:dyDescent="0.35">
      <c r="A135" s="2" t="s">
        <v>14</v>
      </c>
      <c r="B135" s="16"/>
      <c r="C135" s="16"/>
      <c r="D135" s="69">
        <v>1</v>
      </c>
      <c r="E135" s="69"/>
      <c r="F135" s="69"/>
      <c r="G135" s="16" t="s">
        <v>11</v>
      </c>
      <c r="H135" s="16" t="s">
        <v>11</v>
      </c>
      <c r="I135" s="16" t="s">
        <v>11</v>
      </c>
      <c r="J135" s="16" t="s">
        <v>11</v>
      </c>
      <c r="K135" s="16" t="s">
        <v>11</v>
      </c>
    </row>
    <row r="136" spans="1:11" ht="75" customHeight="1" x14ac:dyDescent="0.35">
      <c r="A136" s="2" t="s">
        <v>27</v>
      </c>
      <c r="B136" s="35" t="s">
        <v>53</v>
      </c>
      <c r="C136" s="58" t="s">
        <v>28</v>
      </c>
      <c r="D136" s="3">
        <f t="shared" ref="D136:F136" si="73">D139-D137</f>
        <v>3875</v>
      </c>
      <c r="E136" s="3">
        <f t="shared" si="73"/>
        <v>4008.33</v>
      </c>
      <c r="F136" s="3">
        <f t="shared" si="73"/>
        <v>4250</v>
      </c>
      <c r="G136" s="16" t="s">
        <v>11</v>
      </c>
      <c r="H136" s="16" t="s">
        <v>11</v>
      </c>
      <c r="I136" s="4">
        <f>ROUND((D136+E136+F136)/3,2)</f>
        <v>4044.44</v>
      </c>
      <c r="J136" s="16" t="s">
        <v>11</v>
      </c>
      <c r="K136" s="27">
        <f t="shared" ref="K136" si="74">K139-K137</f>
        <v>4044.44</v>
      </c>
    </row>
    <row r="137" spans="1:11" ht="75" customHeight="1" x14ac:dyDescent="0.35">
      <c r="A137" s="2" t="s">
        <v>8</v>
      </c>
      <c r="B137" s="36"/>
      <c r="C137" s="59"/>
      <c r="D137" s="26">
        <f t="shared" ref="D137:F137" si="75">ROUND(D139*D138/(100%+D138),2)</f>
        <v>775</v>
      </c>
      <c r="E137" s="26">
        <f t="shared" si="75"/>
        <v>801.67</v>
      </c>
      <c r="F137" s="26">
        <f t="shared" si="75"/>
        <v>850</v>
      </c>
      <c r="G137" s="16" t="s">
        <v>11</v>
      </c>
      <c r="H137" s="16" t="s">
        <v>11</v>
      </c>
      <c r="I137" s="5">
        <f>I139-I136</f>
        <v>808.88999999999987</v>
      </c>
      <c r="J137" s="16" t="s">
        <v>11</v>
      </c>
      <c r="K137" s="26">
        <f>ROUND(K139*K138/(100%+K138),2)</f>
        <v>808.89</v>
      </c>
    </row>
    <row r="138" spans="1:11" ht="75" customHeight="1" x14ac:dyDescent="0.35">
      <c r="A138" s="2" t="s">
        <v>10</v>
      </c>
      <c r="B138" s="36"/>
      <c r="C138" s="59"/>
      <c r="D138" s="20">
        <v>0.2</v>
      </c>
      <c r="E138" s="20">
        <v>0.2</v>
      </c>
      <c r="F138" s="25">
        <v>0.2</v>
      </c>
      <c r="G138" s="16" t="s">
        <v>11</v>
      </c>
      <c r="H138" s="16" t="s">
        <v>11</v>
      </c>
      <c r="I138" s="16" t="s">
        <v>11</v>
      </c>
      <c r="J138" s="16" t="s">
        <v>11</v>
      </c>
      <c r="K138" s="20">
        <v>0.2</v>
      </c>
    </row>
    <row r="139" spans="1:11" ht="75" customHeight="1" x14ac:dyDescent="0.35">
      <c r="A139" s="2" t="s">
        <v>26</v>
      </c>
      <c r="B139" s="37"/>
      <c r="C139" s="60"/>
      <c r="D139" s="21">
        <v>4650</v>
      </c>
      <c r="E139" s="21">
        <v>4810</v>
      </c>
      <c r="F139" s="29">
        <v>5100</v>
      </c>
      <c r="G139" s="7">
        <f>_xlfn.STDEV.S(D139,E139,F139)/I139*100</f>
        <v>4.7000340277501902</v>
      </c>
      <c r="H139" s="15">
        <f>(MAX(D139:F139)*100/MIN(D139:F139))-100</f>
        <v>9.6774193548387046</v>
      </c>
      <c r="I139" s="5">
        <f>ROUND((D139+E139+F139)/3,2)</f>
        <v>4853.33</v>
      </c>
      <c r="J139" s="19">
        <v>1</v>
      </c>
      <c r="K139" s="5">
        <f>ROUND(I139*D140*J139,2)</f>
        <v>4853.33</v>
      </c>
    </row>
    <row r="140" spans="1:11" x14ac:dyDescent="0.35">
      <c r="A140" s="2" t="s">
        <v>14</v>
      </c>
      <c r="B140" s="16"/>
      <c r="C140" s="16"/>
      <c r="D140" s="69">
        <v>1</v>
      </c>
      <c r="E140" s="69"/>
      <c r="F140" s="69"/>
      <c r="G140" s="16" t="s">
        <v>11</v>
      </c>
      <c r="H140" s="16" t="s">
        <v>11</v>
      </c>
      <c r="I140" s="16" t="s">
        <v>11</v>
      </c>
      <c r="J140" s="16" t="s">
        <v>11</v>
      </c>
      <c r="K140" s="16" t="s">
        <v>11</v>
      </c>
    </row>
    <row r="141" spans="1:11" ht="75" customHeight="1" x14ac:dyDescent="0.35">
      <c r="A141" s="2" t="s">
        <v>27</v>
      </c>
      <c r="B141" s="35" t="s">
        <v>54</v>
      </c>
      <c r="C141" s="58" t="s">
        <v>28</v>
      </c>
      <c r="D141" s="3">
        <f t="shared" ref="D141:F141" si="76">D144-D142</f>
        <v>3875</v>
      </c>
      <c r="E141" s="3">
        <f t="shared" si="76"/>
        <v>4008.33</v>
      </c>
      <c r="F141" s="3">
        <f t="shared" si="76"/>
        <v>4250</v>
      </c>
      <c r="G141" s="16" t="s">
        <v>11</v>
      </c>
      <c r="H141" s="16" t="s">
        <v>11</v>
      </c>
      <c r="I141" s="4">
        <f>ROUND((D141+E141+F141)/3,2)</f>
        <v>4044.44</v>
      </c>
      <c r="J141" s="16" t="s">
        <v>11</v>
      </c>
      <c r="K141" s="27">
        <f t="shared" ref="K141" si="77">K144-K142</f>
        <v>4044.44</v>
      </c>
    </row>
    <row r="142" spans="1:11" ht="75" customHeight="1" x14ac:dyDescent="0.35">
      <c r="A142" s="2" t="s">
        <v>8</v>
      </c>
      <c r="B142" s="36"/>
      <c r="C142" s="59"/>
      <c r="D142" s="26">
        <f t="shared" ref="D142:F142" si="78">ROUND(D144*D143/(100%+D143),2)</f>
        <v>775</v>
      </c>
      <c r="E142" s="26">
        <f t="shared" si="78"/>
        <v>801.67</v>
      </c>
      <c r="F142" s="26">
        <f t="shared" si="78"/>
        <v>850</v>
      </c>
      <c r="G142" s="16" t="s">
        <v>11</v>
      </c>
      <c r="H142" s="16" t="s">
        <v>11</v>
      </c>
      <c r="I142" s="5">
        <f>I144-I141</f>
        <v>808.88999999999987</v>
      </c>
      <c r="J142" s="16" t="s">
        <v>11</v>
      </c>
      <c r="K142" s="26">
        <f>ROUND(K144*K143/(100%+K143),2)</f>
        <v>808.89</v>
      </c>
    </row>
    <row r="143" spans="1:11" ht="75" customHeight="1" x14ac:dyDescent="0.35">
      <c r="A143" s="2" t="s">
        <v>10</v>
      </c>
      <c r="B143" s="36"/>
      <c r="C143" s="59"/>
      <c r="D143" s="20">
        <v>0.2</v>
      </c>
      <c r="E143" s="20">
        <v>0.2</v>
      </c>
      <c r="F143" s="25">
        <v>0.2</v>
      </c>
      <c r="G143" s="16" t="s">
        <v>11</v>
      </c>
      <c r="H143" s="16" t="s">
        <v>11</v>
      </c>
      <c r="I143" s="16" t="s">
        <v>11</v>
      </c>
      <c r="J143" s="16" t="s">
        <v>11</v>
      </c>
      <c r="K143" s="20">
        <v>0.2</v>
      </c>
    </row>
    <row r="144" spans="1:11" ht="75" customHeight="1" x14ac:dyDescent="0.35">
      <c r="A144" s="2" t="s">
        <v>26</v>
      </c>
      <c r="B144" s="37"/>
      <c r="C144" s="60"/>
      <c r="D144" s="21">
        <v>4650</v>
      </c>
      <c r="E144" s="21">
        <v>4810</v>
      </c>
      <c r="F144" s="29">
        <v>5100</v>
      </c>
      <c r="G144" s="7">
        <f>_xlfn.STDEV.S(D144,E144,F144)/I144*100</f>
        <v>4.7000340277501902</v>
      </c>
      <c r="H144" s="28">
        <f>(MAX(D144:F144)*100/MIN(D144:F144))-100</f>
        <v>9.6774193548387046</v>
      </c>
      <c r="I144" s="5">
        <f>ROUND((D144+E144+F144)/3,2)</f>
        <v>4853.33</v>
      </c>
      <c r="J144" s="19">
        <v>1</v>
      </c>
      <c r="K144" s="5">
        <f>ROUND(I144*D145*J144,2)</f>
        <v>4853.33</v>
      </c>
    </row>
    <row r="145" spans="1:11" x14ac:dyDescent="0.35">
      <c r="A145" s="2" t="s">
        <v>14</v>
      </c>
      <c r="B145" s="16"/>
      <c r="C145" s="16"/>
      <c r="D145" s="69">
        <v>1</v>
      </c>
      <c r="E145" s="69"/>
      <c r="F145" s="69"/>
      <c r="G145" s="16" t="s">
        <v>11</v>
      </c>
      <c r="H145" s="16" t="s">
        <v>11</v>
      </c>
      <c r="I145" s="16" t="s">
        <v>11</v>
      </c>
      <c r="J145" s="16" t="s">
        <v>11</v>
      </c>
      <c r="K145" s="16" t="s">
        <v>11</v>
      </c>
    </row>
    <row r="146" spans="1:11" ht="75" customHeight="1" x14ac:dyDescent="0.35">
      <c r="A146" s="2" t="s">
        <v>27</v>
      </c>
      <c r="B146" s="35" t="s">
        <v>55</v>
      </c>
      <c r="C146" s="58" t="s">
        <v>28</v>
      </c>
      <c r="D146" s="3">
        <f t="shared" ref="D146:F146" si="79">D149-D147</f>
        <v>3875</v>
      </c>
      <c r="E146" s="3">
        <f t="shared" si="79"/>
        <v>4008.33</v>
      </c>
      <c r="F146" s="3">
        <f t="shared" si="79"/>
        <v>4250</v>
      </c>
      <c r="G146" s="16" t="s">
        <v>11</v>
      </c>
      <c r="H146" s="16" t="s">
        <v>11</v>
      </c>
      <c r="I146" s="4">
        <f>ROUND((D146+E146+F146)/3,2)</f>
        <v>4044.44</v>
      </c>
      <c r="J146" s="16" t="s">
        <v>11</v>
      </c>
      <c r="K146" s="27">
        <f t="shared" ref="K146" si="80">K149-K147</f>
        <v>4044.44</v>
      </c>
    </row>
    <row r="147" spans="1:11" ht="75" customHeight="1" x14ac:dyDescent="0.35">
      <c r="A147" s="2" t="s">
        <v>8</v>
      </c>
      <c r="B147" s="36"/>
      <c r="C147" s="59"/>
      <c r="D147" s="26">
        <f t="shared" ref="D147:F147" si="81">ROUND(D149*D148/(100%+D148),2)</f>
        <v>775</v>
      </c>
      <c r="E147" s="26">
        <f t="shared" si="81"/>
        <v>801.67</v>
      </c>
      <c r="F147" s="26">
        <f t="shared" si="81"/>
        <v>850</v>
      </c>
      <c r="G147" s="16" t="s">
        <v>11</v>
      </c>
      <c r="H147" s="16" t="s">
        <v>11</v>
      </c>
      <c r="I147" s="5">
        <f>I149-I146</f>
        <v>808.88999999999987</v>
      </c>
      <c r="J147" s="16" t="s">
        <v>11</v>
      </c>
      <c r="K147" s="26">
        <f>ROUND(K149*K148/(100%+K148),2)</f>
        <v>808.89</v>
      </c>
    </row>
    <row r="148" spans="1:11" ht="75" customHeight="1" x14ac:dyDescent="0.35">
      <c r="A148" s="2" t="s">
        <v>10</v>
      </c>
      <c r="B148" s="36"/>
      <c r="C148" s="59"/>
      <c r="D148" s="20">
        <v>0.2</v>
      </c>
      <c r="E148" s="20">
        <v>0.2</v>
      </c>
      <c r="F148" s="25">
        <v>0.2</v>
      </c>
      <c r="G148" s="16" t="s">
        <v>11</v>
      </c>
      <c r="H148" s="16" t="s">
        <v>11</v>
      </c>
      <c r="I148" s="16" t="s">
        <v>11</v>
      </c>
      <c r="J148" s="16" t="s">
        <v>11</v>
      </c>
      <c r="K148" s="20">
        <v>0.2</v>
      </c>
    </row>
    <row r="149" spans="1:11" ht="75" customHeight="1" x14ac:dyDescent="0.35">
      <c r="A149" s="2" t="s">
        <v>26</v>
      </c>
      <c r="B149" s="37"/>
      <c r="C149" s="60"/>
      <c r="D149" s="21">
        <v>4650</v>
      </c>
      <c r="E149" s="21">
        <v>4810</v>
      </c>
      <c r="F149" s="29">
        <v>5100</v>
      </c>
      <c r="G149" s="7">
        <f>_xlfn.STDEV.S(D149,E149,F149)/I149*100</f>
        <v>4.7000340277501902</v>
      </c>
      <c r="H149" s="28">
        <f>(MAX(D149:F149)*100/MIN(D149:F149))-100</f>
        <v>9.6774193548387046</v>
      </c>
      <c r="I149" s="5">
        <f>ROUND((D149+E149+F149)/3,2)</f>
        <v>4853.33</v>
      </c>
      <c r="J149" s="19">
        <v>1</v>
      </c>
      <c r="K149" s="5">
        <f>ROUND(I149*D150*J149,2)</f>
        <v>4853.33</v>
      </c>
    </row>
    <row r="150" spans="1:11" x14ac:dyDescent="0.35">
      <c r="A150" s="2" t="s">
        <v>14</v>
      </c>
      <c r="B150" s="16"/>
      <c r="C150" s="16"/>
      <c r="D150" s="69">
        <v>1</v>
      </c>
      <c r="E150" s="69"/>
      <c r="F150" s="69"/>
      <c r="G150" s="16" t="s">
        <v>11</v>
      </c>
      <c r="H150" s="16" t="s">
        <v>11</v>
      </c>
      <c r="I150" s="16" t="s">
        <v>11</v>
      </c>
      <c r="J150" s="16" t="s">
        <v>11</v>
      </c>
      <c r="K150" s="16" t="s">
        <v>11</v>
      </c>
    </row>
    <row r="151" spans="1:11" ht="75" customHeight="1" x14ac:dyDescent="0.35">
      <c r="A151" s="2" t="s">
        <v>27</v>
      </c>
      <c r="B151" s="35" t="s">
        <v>56</v>
      </c>
      <c r="C151" s="58" t="s">
        <v>28</v>
      </c>
      <c r="D151" s="3">
        <f t="shared" ref="D151:F151" si="82">D154-D152</f>
        <v>3875</v>
      </c>
      <c r="E151" s="3">
        <f t="shared" si="82"/>
        <v>4008.33</v>
      </c>
      <c r="F151" s="3">
        <f t="shared" si="82"/>
        <v>4250</v>
      </c>
      <c r="G151" s="16" t="s">
        <v>11</v>
      </c>
      <c r="H151" s="16" t="s">
        <v>11</v>
      </c>
      <c r="I151" s="4">
        <f>ROUND((D151+E151+F151)/3,2)</f>
        <v>4044.44</v>
      </c>
      <c r="J151" s="16" t="s">
        <v>11</v>
      </c>
      <c r="K151" s="27">
        <f t="shared" ref="K151" si="83">K154-K152</f>
        <v>4044.44</v>
      </c>
    </row>
    <row r="152" spans="1:11" ht="75" customHeight="1" x14ac:dyDescent="0.35">
      <c r="A152" s="2" t="s">
        <v>8</v>
      </c>
      <c r="B152" s="36"/>
      <c r="C152" s="59"/>
      <c r="D152" s="26">
        <f t="shared" ref="D152:F152" si="84">ROUND(D154*D153/(100%+D153),2)</f>
        <v>775</v>
      </c>
      <c r="E152" s="26">
        <f t="shared" si="84"/>
        <v>801.67</v>
      </c>
      <c r="F152" s="26">
        <f t="shared" si="84"/>
        <v>850</v>
      </c>
      <c r="G152" s="16" t="s">
        <v>11</v>
      </c>
      <c r="H152" s="16" t="s">
        <v>11</v>
      </c>
      <c r="I152" s="5">
        <f>I154-I151</f>
        <v>808.88999999999987</v>
      </c>
      <c r="J152" s="16" t="s">
        <v>11</v>
      </c>
      <c r="K152" s="26">
        <f>ROUND(K154*K153/(100%+K153),2)</f>
        <v>808.89</v>
      </c>
    </row>
    <row r="153" spans="1:11" ht="75" customHeight="1" x14ac:dyDescent="0.35">
      <c r="A153" s="2" t="s">
        <v>10</v>
      </c>
      <c r="B153" s="36"/>
      <c r="C153" s="59"/>
      <c r="D153" s="20">
        <v>0.2</v>
      </c>
      <c r="E153" s="20">
        <v>0.2</v>
      </c>
      <c r="F153" s="25">
        <v>0.2</v>
      </c>
      <c r="G153" s="16" t="s">
        <v>11</v>
      </c>
      <c r="H153" s="16" t="s">
        <v>11</v>
      </c>
      <c r="I153" s="16" t="s">
        <v>11</v>
      </c>
      <c r="J153" s="16" t="s">
        <v>11</v>
      </c>
      <c r="K153" s="20">
        <v>0.2</v>
      </c>
    </row>
    <row r="154" spans="1:11" ht="75" customHeight="1" x14ac:dyDescent="0.35">
      <c r="A154" s="2" t="s">
        <v>26</v>
      </c>
      <c r="B154" s="37"/>
      <c r="C154" s="60"/>
      <c r="D154" s="21">
        <v>4650</v>
      </c>
      <c r="E154" s="21">
        <v>4810</v>
      </c>
      <c r="F154" s="29">
        <v>5100</v>
      </c>
      <c r="G154" s="7">
        <f>_xlfn.STDEV.S(D154,E154,F154)/I154*100</f>
        <v>4.7000340277501902</v>
      </c>
      <c r="H154" s="15">
        <f>(MAX(D154:F154)*100/MIN(D154:F154))-100</f>
        <v>9.6774193548387046</v>
      </c>
      <c r="I154" s="5">
        <f>ROUND((D154+E154+F154)/3,2)</f>
        <v>4853.33</v>
      </c>
      <c r="J154" s="19">
        <v>1</v>
      </c>
      <c r="K154" s="5">
        <f>ROUND(I154*D155*J154,2)</f>
        <v>4853.33</v>
      </c>
    </row>
    <row r="155" spans="1:11" x14ac:dyDescent="0.35">
      <c r="A155" s="2" t="s">
        <v>14</v>
      </c>
      <c r="B155" s="16"/>
      <c r="C155" s="16"/>
      <c r="D155" s="69">
        <v>1</v>
      </c>
      <c r="E155" s="69"/>
      <c r="F155" s="69"/>
      <c r="G155" s="16" t="s">
        <v>11</v>
      </c>
      <c r="H155" s="16" t="s">
        <v>11</v>
      </c>
      <c r="I155" s="16" t="s">
        <v>11</v>
      </c>
      <c r="J155" s="16" t="s">
        <v>11</v>
      </c>
      <c r="K155" s="16" t="s">
        <v>11</v>
      </c>
    </row>
    <row r="156" spans="1:11" ht="75" customHeight="1" x14ac:dyDescent="0.35">
      <c r="A156" s="2" t="s">
        <v>27</v>
      </c>
      <c r="B156" s="35" t="s">
        <v>57</v>
      </c>
      <c r="C156" s="58" t="s">
        <v>28</v>
      </c>
      <c r="D156" s="3">
        <f t="shared" ref="D156:F156" si="85">D159-D157</f>
        <v>3875</v>
      </c>
      <c r="E156" s="3">
        <f t="shared" si="85"/>
        <v>4008.33</v>
      </c>
      <c r="F156" s="3">
        <f t="shared" si="85"/>
        <v>4250</v>
      </c>
      <c r="G156" s="16" t="s">
        <v>11</v>
      </c>
      <c r="H156" s="16" t="s">
        <v>11</v>
      </c>
      <c r="I156" s="4">
        <f>ROUND((D156+E156+F156)/3,2)</f>
        <v>4044.44</v>
      </c>
      <c r="J156" s="16" t="s">
        <v>11</v>
      </c>
      <c r="K156" s="27">
        <f t="shared" ref="K156" si="86">K159-K157</f>
        <v>4044.44</v>
      </c>
    </row>
    <row r="157" spans="1:11" ht="75" customHeight="1" x14ac:dyDescent="0.35">
      <c r="A157" s="2" t="s">
        <v>8</v>
      </c>
      <c r="B157" s="36"/>
      <c r="C157" s="59"/>
      <c r="D157" s="26">
        <f t="shared" ref="D157:F157" si="87">ROUND(D159*D158/(100%+D158),2)</f>
        <v>775</v>
      </c>
      <c r="E157" s="26">
        <f t="shared" si="87"/>
        <v>801.67</v>
      </c>
      <c r="F157" s="26">
        <f t="shared" si="87"/>
        <v>850</v>
      </c>
      <c r="G157" s="16" t="s">
        <v>11</v>
      </c>
      <c r="H157" s="16" t="s">
        <v>11</v>
      </c>
      <c r="I157" s="5">
        <f>I159-I156</f>
        <v>808.88999999999987</v>
      </c>
      <c r="J157" s="16" t="s">
        <v>11</v>
      </c>
      <c r="K157" s="26">
        <f>ROUND(K159*K158/(100%+K158),2)</f>
        <v>808.89</v>
      </c>
    </row>
    <row r="158" spans="1:11" ht="75" customHeight="1" x14ac:dyDescent="0.35">
      <c r="A158" s="2" t="s">
        <v>10</v>
      </c>
      <c r="B158" s="36"/>
      <c r="C158" s="59"/>
      <c r="D158" s="20">
        <v>0.2</v>
      </c>
      <c r="E158" s="20">
        <v>0.2</v>
      </c>
      <c r="F158" s="25">
        <v>0.2</v>
      </c>
      <c r="G158" s="16" t="s">
        <v>11</v>
      </c>
      <c r="H158" s="16" t="s">
        <v>11</v>
      </c>
      <c r="I158" s="16" t="s">
        <v>11</v>
      </c>
      <c r="J158" s="16" t="s">
        <v>11</v>
      </c>
      <c r="K158" s="20">
        <v>0.2</v>
      </c>
    </row>
    <row r="159" spans="1:11" ht="75" customHeight="1" x14ac:dyDescent="0.35">
      <c r="A159" s="2" t="s">
        <v>26</v>
      </c>
      <c r="B159" s="37"/>
      <c r="C159" s="60"/>
      <c r="D159" s="21">
        <v>4650</v>
      </c>
      <c r="E159" s="21">
        <v>4810</v>
      </c>
      <c r="F159" s="29">
        <v>5100</v>
      </c>
      <c r="G159" s="7">
        <f>_xlfn.STDEV.S(D159,E159,F159)/I159*100</f>
        <v>4.7000340277501902</v>
      </c>
      <c r="H159" s="15">
        <f>(MAX(D159:F159)*100/MIN(D159:F159))-100</f>
        <v>9.6774193548387046</v>
      </c>
      <c r="I159" s="5">
        <f>ROUND((D159+E159+F159)/3,2)</f>
        <v>4853.33</v>
      </c>
      <c r="J159" s="19">
        <v>1</v>
      </c>
      <c r="K159" s="5">
        <f>ROUND(I159*D160*J159,2)</f>
        <v>4853.33</v>
      </c>
    </row>
    <row r="160" spans="1:11" x14ac:dyDescent="0.35">
      <c r="A160" s="2" t="s">
        <v>14</v>
      </c>
      <c r="B160" s="16"/>
      <c r="C160" s="16"/>
      <c r="D160" s="69">
        <v>1</v>
      </c>
      <c r="E160" s="69"/>
      <c r="F160" s="69"/>
      <c r="G160" s="16" t="s">
        <v>11</v>
      </c>
      <c r="H160" s="16" t="s">
        <v>11</v>
      </c>
      <c r="I160" s="16" t="s">
        <v>11</v>
      </c>
      <c r="J160" s="16" t="s">
        <v>11</v>
      </c>
      <c r="K160" s="16" t="s">
        <v>11</v>
      </c>
    </row>
    <row r="161" spans="1:11" ht="75" customHeight="1" x14ac:dyDescent="0.35">
      <c r="A161" s="2" t="s">
        <v>27</v>
      </c>
      <c r="B161" s="35" t="s">
        <v>58</v>
      </c>
      <c r="C161" s="58" t="s">
        <v>28</v>
      </c>
      <c r="D161" s="3">
        <f>D164-D162</f>
        <v>3875</v>
      </c>
      <c r="E161" s="3">
        <f t="shared" ref="E161:F161" si="88">E164-E162</f>
        <v>4008.33</v>
      </c>
      <c r="F161" s="3">
        <f t="shared" si="88"/>
        <v>4250</v>
      </c>
      <c r="G161" s="16" t="s">
        <v>11</v>
      </c>
      <c r="H161" s="16" t="s">
        <v>11</v>
      </c>
      <c r="I161" s="4">
        <f>ROUND((D161+E161+F161)/3,2)</f>
        <v>4044.44</v>
      </c>
      <c r="J161" s="16" t="s">
        <v>11</v>
      </c>
      <c r="K161" s="27">
        <f t="shared" ref="K161" si="89">K164-K162</f>
        <v>4044.44</v>
      </c>
    </row>
    <row r="162" spans="1:11" ht="75" customHeight="1" x14ac:dyDescent="0.35">
      <c r="A162" s="2" t="s">
        <v>8</v>
      </c>
      <c r="B162" s="36"/>
      <c r="C162" s="59"/>
      <c r="D162" s="26">
        <f t="shared" ref="D162:F162" si="90">ROUND(D164*D163/(100%+D163),2)</f>
        <v>775</v>
      </c>
      <c r="E162" s="26">
        <f t="shared" si="90"/>
        <v>801.67</v>
      </c>
      <c r="F162" s="26">
        <f t="shared" si="90"/>
        <v>850</v>
      </c>
      <c r="G162" s="16" t="s">
        <v>11</v>
      </c>
      <c r="H162" s="16" t="s">
        <v>11</v>
      </c>
      <c r="I162" s="5">
        <f>I164-I161</f>
        <v>808.88999999999987</v>
      </c>
      <c r="J162" s="16" t="s">
        <v>11</v>
      </c>
      <c r="K162" s="26">
        <f>ROUND(K164*K163/(100%+K163),2)</f>
        <v>808.89</v>
      </c>
    </row>
    <row r="163" spans="1:11" ht="75" customHeight="1" x14ac:dyDescent="0.35">
      <c r="A163" s="2" t="s">
        <v>10</v>
      </c>
      <c r="B163" s="36"/>
      <c r="C163" s="59"/>
      <c r="D163" s="20">
        <v>0.2</v>
      </c>
      <c r="E163" s="20">
        <v>0.2</v>
      </c>
      <c r="F163" s="25">
        <v>0.2</v>
      </c>
      <c r="G163" s="16" t="s">
        <v>11</v>
      </c>
      <c r="H163" s="16" t="s">
        <v>11</v>
      </c>
      <c r="I163" s="16" t="s">
        <v>11</v>
      </c>
      <c r="J163" s="16" t="s">
        <v>11</v>
      </c>
      <c r="K163" s="20">
        <v>0.2</v>
      </c>
    </row>
    <row r="164" spans="1:11" ht="75" customHeight="1" x14ac:dyDescent="0.35">
      <c r="A164" s="2" t="s">
        <v>26</v>
      </c>
      <c r="B164" s="37"/>
      <c r="C164" s="60"/>
      <c r="D164" s="21">
        <v>4650</v>
      </c>
      <c r="E164" s="21">
        <v>4810</v>
      </c>
      <c r="F164" s="29">
        <v>5100</v>
      </c>
      <c r="G164" s="7">
        <f>_xlfn.STDEV.S(D164,E164,F164)/I164*100</f>
        <v>4.7000340277501902</v>
      </c>
      <c r="H164" s="28">
        <f>(MAX(D164:F164)*100/MIN(D164:F164))-100</f>
        <v>9.6774193548387046</v>
      </c>
      <c r="I164" s="5">
        <f>ROUND((D164+E164+F164)/3,2)</f>
        <v>4853.33</v>
      </c>
      <c r="J164" s="19">
        <v>1</v>
      </c>
      <c r="K164" s="5">
        <f>ROUND(I164*D165*J164,2)</f>
        <v>4853.33</v>
      </c>
    </row>
    <row r="165" spans="1:11" x14ac:dyDescent="0.35">
      <c r="A165" s="2" t="s">
        <v>14</v>
      </c>
      <c r="B165" s="16"/>
      <c r="C165" s="16"/>
      <c r="D165" s="69">
        <v>1</v>
      </c>
      <c r="E165" s="69"/>
      <c r="F165" s="69"/>
      <c r="G165" s="16" t="s">
        <v>11</v>
      </c>
      <c r="H165" s="16" t="s">
        <v>11</v>
      </c>
      <c r="I165" s="16" t="s">
        <v>11</v>
      </c>
      <c r="J165" s="16" t="s">
        <v>11</v>
      </c>
      <c r="K165" s="16" t="s">
        <v>11</v>
      </c>
    </row>
    <row r="166" spans="1:11" ht="75" customHeight="1" x14ac:dyDescent="0.35">
      <c r="A166" s="2" t="s">
        <v>27</v>
      </c>
      <c r="B166" s="35" t="s">
        <v>59</v>
      </c>
      <c r="C166" s="58" t="s">
        <v>28</v>
      </c>
      <c r="D166" s="3">
        <f t="shared" ref="D166:F166" si="91">D169-D167</f>
        <v>3875</v>
      </c>
      <c r="E166" s="3">
        <f t="shared" si="91"/>
        <v>4008.33</v>
      </c>
      <c r="F166" s="3">
        <f t="shared" si="91"/>
        <v>4250</v>
      </c>
      <c r="G166" s="16" t="s">
        <v>11</v>
      </c>
      <c r="H166" s="16" t="s">
        <v>11</v>
      </c>
      <c r="I166" s="4">
        <f>ROUND((D166+E166+F166)/3,2)</f>
        <v>4044.44</v>
      </c>
      <c r="J166" s="16" t="s">
        <v>11</v>
      </c>
      <c r="K166" s="27">
        <f t="shared" ref="K166" si="92">K169-K167</f>
        <v>4044.44</v>
      </c>
    </row>
    <row r="167" spans="1:11" ht="75" customHeight="1" x14ac:dyDescent="0.35">
      <c r="A167" s="2" t="s">
        <v>8</v>
      </c>
      <c r="B167" s="36"/>
      <c r="C167" s="59"/>
      <c r="D167" s="26">
        <f t="shared" ref="D167:F167" si="93">ROUND(D169*D168/(100%+D168),2)</f>
        <v>775</v>
      </c>
      <c r="E167" s="26">
        <f t="shared" si="93"/>
        <v>801.67</v>
      </c>
      <c r="F167" s="26">
        <f t="shared" si="93"/>
        <v>850</v>
      </c>
      <c r="G167" s="16" t="s">
        <v>11</v>
      </c>
      <c r="H167" s="16" t="s">
        <v>11</v>
      </c>
      <c r="I167" s="5">
        <f>I169-I166</f>
        <v>808.88999999999987</v>
      </c>
      <c r="J167" s="16" t="s">
        <v>11</v>
      </c>
      <c r="K167" s="26">
        <f>ROUND(K169*K168/(100%+K168),2)</f>
        <v>808.89</v>
      </c>
    </row>
    <row r="168" spans="1:11" ht="75" customHeight="1" x14ac:dyDescent="0.35">
      <c r="A168" s="2" t="s">
        <v>10</v>
      </c>
      <c r="B168" s="36"/>
      <c r="C168" s="59"/>
      <c r="D168" s="20">
        <v>0.2</v>
      </c>
      <c r="E168" s="20">
        <v>0.2</v>
      </c>
      <c r="F168" s="25">
        <v>0.2</v>
      </c>
      <c r="G168" s="16" t="s">
        <v>11</v>
      </c>
      <c r="H168" s="16" t="s">
        <v>11</v>
      </c>
      <c r="I168" s="16" t="s">
        <v>11</v>
      </c>
      <c r="J168" s="16" t="s">
        <v>11</v>
      </c>
      <c r="K168" s="20">
        <v>0.2</v>
      </c>
    </row>
    <row r="169" spans="1:11" ht="75" customHeight="1" x14ac:dyDescent="0.35">
      <c r="A169" s="2" t="s">
        <v>26</v>
      </c>
      <c r="B169" s="37"/>
      <c r="C169" s="60"/>
      <c r="D169" s="21">
        <v>4650</v>
      </c>
      <c r="E169" s="21">
        <v>4810</v>
      </c>
      <c r="F169" s="29">
        <v>5100</v>
      </c>
      <c r="G169" s="7">
        <f>_xlfn.STDEV.S(D169,E169,F169)/I169*100</f>
        <v>4.7000340277501902</v>
      </c>
      <c r="H169" s="15">
        <f>(MAX(D169:F169)*100/MIN(D169:F169))-100</f>
        <v>9.6774193548387046</v>
      </c>
      <c r="I169" s="5">
        <f>ROUND((D169+E169+F169)/3,2)</f>
        <v>4853.33</v>
      </c>
      <c r="J169" s="19">
        <v>1</v>
      </c>
      <c r="K169" s="5">
        <f>ROUND(I169*D170*J169,2)</f>
        <v>4853.33</v>
      </c>
    </row>
    <row r="170" spans="1:11" x14ac:dyDescent="0.35">
      <c r="A170" s="2" t="s">
        <v>14</v>
      </c>
      <c r="B170" s="16"/>
      <c r="C170" s="16"/>
      <c r="D170" s="69">
        <v>1</v>
      </c>
      <c r="E170" s="69"/>
      <c r="F170" s="69"/>
      <c r="G170" s="16" t="s">
        <v>11</v>
      </c>
      <c r="H170" s="16" t="s">
        <v>11</v>
      </c>
      <c r="I170" s="16" t="s">
        <v>11</v>
      </c>
      <c r="J170" s="16" t="s">
        <v>11</v>
      </c>
      <c r="K170" s="16" t="s">
        <v>11</v>
      </c>
    </row>
    <row r="171" spans="1:11" s="22" customFormat="1" ht="167.25" customHeight="1" x14ac:dyDescent="0.35">
      <c r="A171" s="2" t="s">
        <v>12</v>
      </c>
      <c r="B171" s="16" t="s">
        <v>11</v>
      </c>
      <c r="C171" s="16" t="s">
        <v>11</v>
      </c>
      <c r="D171" s="16" t="s">
        <v>11</v>
      </c>
      <c r="E171" s="16" t="s">
        <v>11</v>
      </c>
      <c r="F171" s="16" t="s">
        <v>11</v>
      </c>
      <c r="G171" s="16" t="s">
        <v>11</v>
      </c>
      <c r="H171" s="16" t="s">
        <v>11</v>
      </c>
      <c r="I171" s="16" t="s">
        <v>11</v>
      </c>
      <c r="J171" s="16" t="s">
        <v>11</v>
      </c>
      <c r="K171" s="27">
        <f>K174-K172</f>
        <v>129422.12999999998</v>
      </c>
    </row>
    <row r="172" spans="1:11" s="22" customFormat="1" ht="66" customHeight="1" x14ac:dyDescent="0.35">
      <c r="A172" s="2" t="s">
        <v>8</v>
      </c>
      <c r="B172" s="16" t="s">
        <v>11</v>
      </c>
      <c r="C172" s="16" t="s">
        <v>11</v>
      </c>
      <c r="D172" s="16" t="s">
        <v>11</v>
      </c>
      <c r="E172" s="16" t="s">
        <v>11</v>
      </c>
      <c r="F172" s="16" t="s">
        <v>11</v>
      </c>
      <c r="G172" s="16" t="s">
        <v>11</v>
      </c>
      <c r="H172" s="16" t="s">
        <v>11</v>
      </c>
      <c r="I172" s="16" t="s">
        <v>11</v>
      </c>
      <c r="J172" s="16" t="s">
        <v>11</v>
      </c>
      <c r="K172" s="26">
        <f>ROUND(K174*K173/(100%+K173),2)</f>
        <v>25884.43</v>
      </c>
    </row>
    <row r="173" spans="1:11" s="22" customFormat="1" ht="50.25" customHeight="1" x14ac:dyDescent="0.35">
      <c r="A173" s="2" t="s">
        <v>10</v>
      </c>
      <c r="B173" s="16" t="s">
        <v>11</v>
      </c>
      <c r="C173" s="16" t="s">
        <v>11</v>
      </c>
      <c r="D173" s="6" t="s">
        <v>11</v>
      </c>
      <c r="E173" s="6" t="s">
        <v>11</v>
      </c>
      <c r="F173" s="6" t="s">
        <v>11</v>
      </c>
      <c r="G173" s="16" t="s">
        <v>11</v>
      </c>
      <c r="H173" s="16" t="s">
        <v>11</v>
      </c>
      <c r="I173" s="16" t="s">
        <v>11</v>
      </c>
      <c r="J173" s="16" t="s">
        <v>11</v>
      </c>
      <c r="K173" s="20">
        <v>0.2</v>
      </c>
    </row>
    <row r="174" spans="1:11" s="22" customFormat="1" ht="155.25" customHeight="1" x14ac:dyDescent="0.35">
      <c r="A174" s="2" t="s">
        <v>15</v>
      </c>
      <c r="B174" s="16" t="s">
        <v>11</v>
      </c>
      <c r="C174" s="16" t="s">
        <v>11</v>
      </c>
      <c r="D174" s="16" t="s">
        <v>11</v>
      </c>
      <c r="E174" s="16" t="s">
        <v>11</v>
      </c>
      <c r="F174" s="16" t="s">
        <v>11</v>
      </c>
      <c r="G174" s="16" t="s">
        <v>11</v>
      </c>
      <c r="H174" s="16" t="s">
        <v>11</v>
      </c>
      <c r="I174" s="16" t="s">
        <v>11</v>
      </c>
      <c r="J174" s="16" t="s">
        <v>11</v>
      </c>
      <c r="K174" s="3">
        <f>SUMIF(A11:A176,"Цена за единицу товара,  работы, услуги с учетом налога на добавленную стоимость",K11:K176)</f>
        <v>155306.55999999997</v>
      </c>
    </row>
    <row r="175" spans="1:11" ht="30" customHeight="1" x14ac:dyDescent="0.35">
      <c r="A175" s="23" t="s">
        <v>5</v>
      </c>
      <c r="B175" s="8" t="s">
        <v>11</v>
      </c>
      <c r="C175" s="8" t="s">
        <v>11</v>
      </c>
      <c r="D175" s="32">
        <v>45968</v>
      </c>
      <c r="E175" s="32">
        <v>45968</v>
      </c>
      <c r="F175" s="32">
        <v>45968</v>
      </c>
      <c r="G175" s="16" t="s">
        <v>11</v>
      </c>
      <c r="H175" s="16" t="s">
        <v>11</v>
      </c>
      <c r="I175" s="4" t="s">
        <v>11</v>
      </c>
      <c r="J175" s="24" t="s">
        <v>11</v>
      </c>
      <c r="K175" s="16" t="s">
        <v>11</v>
      </c>
    </row>
    <row r="176" spans="1:11" ht="33" customHeight="1" x14ac:dyDescent="0.35">
      <c r="A176" s="23" t="s">
        <v>6</v>
      </c>
      <c r="B176" s="16" t="s">
        <v>11</v>
      </c>
      <c r="C176" s="16" t="s">
        <v>11</v>
      </c>
      <c r="D176" s="32">
        <v>46022</v>
      </c>
      <c r="E176" s="32">
        <v>46022</v>
      </c>
      <c r="F176" s="32">
        <v>46022</v>
      </c>
      <c r="G176" s="16" t="s">
        <v>11</v>
      </c>
      <c r="H176" s="16" t="s">
        <v>11</v>
      </c>
      <c r="I176" s="16" t="s">
        <v>11</v>
      </c>
      <c r="J176" s="16" t="s">
        <v>11</v>
      </c>
      <c r="K176" s="16" t="s">
        <v>11</v>
      </c>
    </row>
    <row r="177" spans="1:12" ht="31.5" customHeight="1" x14ac:dyDescent="0.35">
      <c r="A177" s="66" t="s">
        <v>65</v>
      </c>
      <c r="B177" s="66"/>
      <c r="C177" s="66"/>
      <c r="D177" s="66"/>
      <c r="E177" s="66"/>
      <c r="F177" s="66"/>
      <c r="G177" s="66"/>
      <c r="H177" s="66"/>
      <c r="I177" s="66"/>
      <c r="J177" s="66"/>
      <c r="K177" s="67"/>
    </row>
    <row r="178" spans="1:12" ht="31.5" customHeight="1" x14ac:dyDescent="0.35">
      <c r="A178" s="70" t="s">
        <v>63</v>
      </c>
      <c r="B178" s="70"/>
      <c r="C178" s="70"/>
      <c r="D178" s="70"/>
      <c r="E178" s="70"/>
      <c r="F178" s="70"/>
      <c r="G178" s="70"/>
      <c r="H178" s="70"/>
      <c r="I178" s="70"/>
      <c r="J178" s="70"/>
      <c r="K178" s="70"/>
    </row>
    <row r="179" spans="1:12" ht="24.75" customHeight="1" x14ac:dyDescent="0.4">
      <c r="A179" s="43" t="s">
        <v>21</v>
      </c>
      <c r="B179" s="43"/>
      <c r="C179" s="43"/>
      <c r="D179" s="43"/>
      <c r="E179" s="43"/>
      <c r="F179" s="43"/>
      <c r="G179" s="43"/>
      <c r="H179" s="65"/>
      <c r="I179" s="65"/>
      <c r="J179" s="68" t="s">
        <v>22</v>
      </c>
      <c r="K179" s="68"/>
      <c r="L179" s="9"/>
    </row>
    <row r="180" spans="1:12" ht="27.75" customHeight="1" x14ac:dyDescent="0.4">
      <c r="A180" s="64" t="s">
        <v>61</v>
      </c>
      <c r="B180" s="64"/>
      <c r="C180" s="64"/>
      <c r="D180" s="64"/>
      <c r="E180" s="64"/>
      <c r="F180" s="64"/>
      <c r="G180" s="64"/>
      <c r="H180" s="10"/>
      <c r="I180" s="10"/>
      <c r="J180" s="11"/>
      <c r="K180" s="11"/>
    </row>
    <row r="182" spans="1:12" x14ac:dyDescent="0.4">
      <c r="A182" s="12"/>
      <c r="D182" s="13"/>
    </row>
  </sheetData>
  <mergeCells count="118">
    <mergeCell ref="D170:F170"/>
    <mergeCell ref="A178:K178"/>
    <mergeCell ref="D160:F160"/>
    <mergeCell ref="B161:B164"/>
    <mergeCell ref="C161:C164"/>
    <mergeCell ref="D165:F165"/>
    <mergeCell ref="B166:B169"/>
    <mergeCell ref="C166:C169"/>
    <mergeCell ref="D150:F150"/>
    <mergeCell ref="B151:B154"/>
    <mergeCell ref="C151:C154"/>
    <mergeCell ref="D155:F155"/>
    <mergeCell ref="B156:B159"/>
    <mergeCell ref="C156:C159"/>
    <mergeCell ref="D140:F140"/>
    <mergeCell ref="B141:B144"/>
    <mergeCell ref="C141:C144"/>
    <mergeCell ref="D145:F145"/>
    <mergeCell ref="B146:B149"/>
    <mergeCell ref="C146:C149"/>
    <mergeCell ref="D130:F130"/>
    <mergeCell ref="B131:B134"/>
    <mergeCell ref="C131:C134"/>
    <mergeCell ref="D135:F135"/>
    <mergeCell ref="B136:B139"/>
    <mergeCell ref="C136:C139"/>
    <mergeCell ref="D120:F120"/>
    <mergeCell ref="B121:B124"/>
    <mergeCell ref="C121:C124"/>
    <mergeCell ref="D125:F125"/>
    <mergeCell ref="B126:B129"/>
    <mergeCell ref="C126:C129"/>
    <mergeCell ref="D110:F110"/>
    <mergeCell ref="B111:B114"/>
    <mergeCell ref="C111:C114"/>
    <mergeCell ref="D115:F115"/>
    <mergeCell ref="B116:B119"/>
    <mergeCell ref="C116:C119"/>
    <mergeCell ref="B101:B104"/>
    <mergeCell ref="C101:C104"/>
    <mergeCell ref="D105:F105"/>
    <mergeCell ref="B106:B109"/>
    <mergeCell ref="C106:C109"/>
    <mergeCell ref="D100:F100"/>
    <mergeCell ref="D90:F90"/>
    <mergeCell ref="B91:B94"/>
    <mergeCell ref="C91:C94"/>
    <mergeCell ref="D95:F95"/>
    <mergeCell ref="B96:B99"/>
    <mergeCell ref="C96:C99"/>
    <mergeCell ref="D80:F80"/>
    <mergeCell ref="B81:B84"/>
    <mergeCell ref="C81:C84"/>
    <mergeCell ref="D85:F85"/>
    <mergeCell ref="B86:B89"/>
    <mergeCell ref="C86:C89"/>
    <mergeCell ref="D70:F70"/>
    <mergeCell ref="B71:B74"/>
    <mergeCell ref="C71:C74"/>
    <mergeCell ref="D75:F75"/>
    <mergeCell ref="B76:B79"/>
    <mergeCell ref="C76:C79"/>
    <mergeCell ref="B36:B39"/>
    <mergeCell ref="C36:C39"/>
    <mergeCell ref="D60:F60"/>
    <mergeCell ref="B61:B64"/>
    <mergeCell ref="C61:C64"/>
    <mergeCell ref="D65:F65"/>
    <mergeCell ref="B66:B69"/>
    <mergeCell ref="C66:C69"/>
    <mergeCell ref="D50:F50"/>
    <mergeCell ref="B51:B54"/>
    <mergeCell ref="C51:C54"/>
    <mergeCell ref="D55:F55"/>
    <mergeCell ref="B56:B59"/>
    <mergeCell ref="C56:C59"/>
    <mergeCell ref="A180:G180"/>
    <mergeCell ref="A179:G179"/>
    <mergeCell ref="H179:I179"/>
    <mergeCell ref="A177:K177"/>
    <mergeCell ref="J179:K179"/>
    <mergeCell ref="C11:C14"/>
    <mergeCell ref="B16:B19"/>
    <mergeCell ref="D20:F20"/>
    <mergeCell ref="C16:C19"/>
    <mergeCell ref="B21:B24"/>
    <mergeCell ref="C21:C24"/>
    <mergeCell ref="D25:F25"/>
    <mergeCell ref="B26:B29"/>
    <mergeCell ref="C26:C29"/>
    <mergeCell ref="D40:F40"/>
    <mergeCell ref="B41:B44"/>
    <mergeCell ref="C41:C44"/>
    <mergeCell ref="D45:F45"/>
    <mergeCell ref="B46:B49"/>
    <mergeCell ref="C46:C49"/>
    <mergeCell ref="D30:F30"/>
    <mergeCell ref="B31:B34"/>
    <mergeCell ref="C31:C34"/>
    <mergeCell ref="D35:F35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2025-11-27T13:57:48Z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